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111746400\Desktop\一時\20260305_機構へ送付\"/>
    </mc:Choice>
  </mc:AlternateContent>
  <xr:revisionPtr revIDLastSave="0" documentId="13_ncr:1_{14D8AB37-BD59-4C6B-AD73-F8E5F8F6075D}" xr6:coauthVersionLast="47" xr6:coauthVersionMax="47" xr10:uidLastSave="{00000000-0000-0000-0000-000000000000}"/>
  <bookViews>
    <workbookView xWindow="-103" yWindow="-103" windowWidth="19543" windowHeight="12377" tabRatio="823" firstSheet="1" activeTab="1" xr2:uid="{00000000-000D-0000-FFFF-FFFF00000000}"/>
  </bookViews>
  <sheets>
    <sheet name="リスト" sheetId="18" state="hidden" r:id="rId1"/>
    <sheet name="様式１ 支給申請書（記入例）" sheetId="19" r:id="rId2"/>
    <sheet name="申立書（記入例）" sheetId="3" r:id="rId3"/>
    <sheet name="別紙 事業内容説明（記入例 A）" sheetId="11" r:id="rId4"/>
    <sheet name="別紙 事業内容説明 (記入例 Ｂ)" sheetId="22" r:id="rId5"/>
    <sheet name="別紙 事業内容説明 (記入例 Ｃ)" sheetId="23" r:id="rId6"/>
    <sheet name="別紙 事業内容説明 (記入例 Ａ+Ｂ)" sheetId="24" r:id="rId7"/>
    <sheet name="別紙 事業内容説明 (記入例 Ａ＋Ｃ)" sheetId="25" r:id="rId8"/>
    <sheet name="別添　経費内訳（記入例）" sheetId="14" r:id="rId9"/>
    <sheet name="管理用（リスト）" sheetId="20" state="hidden" r:id="rId10"/>
  </sheets>
  <definedNames>
    <definedName name="_2021年度">'管理用（リスト）'!$C$21:$C$23</definedName>
    <definedName name="_2022年度">'管理用（リスト）'!$C$18:$C$21</definedName>
    <definedName name="_2023年度">'管理用（リスト）'!$C$13:$C$17</definedName>
    <definedName name="_2024年度">'管理用（リスト）'!$C$8:$C$12</definedName>
    <definedName name="_2025年度">'管理用（リスト）'!$C$3:$C$7</definedName>
    <definedName name="_xlnm._FilterDatabase" localSheetId="8" hidden="1">'別添　経費内訳（記入例）'!$B$7:$G$49</definedName>
    <definedName name="_Hlk185008801" localSheetId="6">'別紙 事業内容説明 (記入例 Ａ+Ｂ)'!$C$50</definedName>
    <definedName name="_Hlk185008801" localSheetId="7">'別紙 事業内容説明 (記入例 Ａ＋Ｃ)'!$C$50</definedName>
    <definedName name="_Hlk185008801" localSheetId="4">'別紙 事業内容説明 (記入例 Ｂ)'!$C$50</definedName>
    <definedName name="_Hlk185008801" localSheetId="5">'別紙 事業内容説明 (記入例 Ｃ)'!$C$50</definedName>
    <definedName name="_Hlk185008801" localSheetId="3">'別紙 事業内容説明（記入例 A）'!$C$50</definedName>
    <definedName name="_xlnm.Print_Area" localSheetId="2">'申立書（記入例）'!$B$2:$M$38</definedName>
    <definedName name="_xlnm.Print_Area" localSheetId="6">'別紙 事業内容説明 (記入例 Ａ+Ｂ)'!$C$2:$J$97</definedName>
    <definedName name="_xlnm.Print_Area" localSheetId="7">'別紙 事業内容説明 (記入例 Ａ＋Ｃ)'!$C$2:$J$97</definedName>
    <definedName name="_xlnm.Print_Area" localSheetId="4">'別紙 事業内容説明 (記入例 Ｂ)'!$C$2:$J$97</definedName>
    <definedName name="_xlnm.Print_Area" localSheetId="5">'別紙 事業内容説明 (記入例 Ｃ)'!$C$2:$J$97</definedName>
    <definedName name="_xlnm.Print_Area" localSheetId="3">'別紙 事業内容説明（記入例 A）'!$C$2:$J$97</definedName>
    <definedName name="_xlnm.Print_Area" localSheetId="8">'別添　経費内訳（記入例）'!$B$2:$G$50</definedName>
    <definedName name="_xlnm.Print_Area" localSheetId="1">'様式１ 支給申請書（記入例）'!$B$2:$I$44</definedName>
    <definedName name="_xlnm.Print_Titles" localSheetId="8">'別添　経費内訳（記入例）'!$2:$7</definedName>
    <definedName name="Z_64822155_D3A3_4CF4_B118_55E3090E4ACD_.wvu.PrintArea" localSheetId="2" hidden="1">'申立書（記入例）'!$B$2:$J$38</definedName>
    <definedName name="Z_64822155_D3A3_4CF4_B118_55E3090E4ACD_.wvu.PrintArea" localSheetId="1" hidden="1">'様式１ 支給申請書（記入例）'!$B$2:$J$44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25" l="1"/>
  <c r="J54" i="25"/>
  <c r="J53" i="25"/>
  <c r="J52" i="25"/>
  <c r="J56" i="25" s="1"/>
  <c r="G38" i="25"/>
  <c r="J55" i="24"/>
  <c r="J54" i="24"/>
  <c r="J53" i="24"/>
  <c r="J52" i="24"/>
  <c r="G38" i="24"/>
  <c r="J55" i="23"/>
  <c r="J54" i="23"/>
  <c r="J53" i="23"/>
  <c r="J52" i="23"/>
  <c r="J56" i="23" s="1"/>
  <c r="G38" i="23"/>
  <c r="J55" i="22"/>
  <c r="J54" i="22"/>
  <c r="J53" i="22"/>
  <c r="J52" i="22"/>
  <c r="G38" i="22"/>
  <c r="L3" i="3"/>
  <c r="J56" i="22" l="1"/>
  <c r="J56" i="24"/>
  <c r="G38" i="11"/>
  <c r="F4" i="14" l="1"/>
  <c r="F4" i="18"/>
  <c r="F3" i="18"/>
  <c r="F5" i="18"/>
  <c r="J7" i="3"/>
  <c r="J8" i="3"/>
  <c r="J9" i="3"/>
  <c r="J10" i="3"/>
  <c r="J11" i="3"/>
  <c r="I9" i="18" l="1"/>
  <c r="I3" i="18"/>
  <c r="I4" i="18"/>
  <c r="I5" i="18"/>
  <c r="I6" i="18"/>
  <c r="I7" i="18"/>
  <c r="I8" i="18"/>
  <c r="E44" i="14"/>
  <c r="E39" i="14"/>
  <c r="E30" i="14"/>
  <c r="E25" i="14"/>
  <c r="E21" i="14"/>
  <c r="E12" i="14"/>
  <c r="E13" i="14" s="1"/>
  <c r="J55" i="11"/>
  <c r="J54" i="11"/>
  <c r="J53" i="11"/>
  <c r="J52" i="11"/>
  <c r="E45" i="14" l="1"/>
  <c r="G4" i="14"/>
  <c r="J56" i="11"/>
  <c r="E31" i="14"/>
  <c r="E47" i="14" l="1"/>
  <c r="K3" i="18" s="1"/>
  <c r="G48" i="14" l="1"/>
  <c r="G50"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oa</author>
  </authors>
  <commentList>
    <comment ref="I3" authorId="0" shapeId="0" xr:uid="{74960249-4AD0-48EC-A8A3-9D82E47ACE61}">
      <text>
        <r>
          <rPr>
            <b/>
            <sz val="9"/>
            <color indexed="81"/>
            <rFont val="MS P ゴシック"/>
            <family val="3"/>
            <charset val="128"/>
          </rPr>
          <t>申請日
2026/x/xxで入力（自動で和暦に変換されます）</t>
        </r>
      </text>
    </comment>
    <comment ref="G7" authorId="0" shapeId="0" xr:uid="{FDC7542A-F369-4C13-926E-453B0F092DD3}">
      <text>
        <r>
          <rPr>
            <b/>
            <sz val="9"/>
            <color indexed="81"/>
            <rFont val="MS P ゴシック"/>
            <family val="3"/>
            <charset val="128"/>
          </rPr>
          <t>郵便番号
例〒xxx-xxxx</t>
        </r>
      </text>
    </comment>
    <comment ref="G8" authorId="0" shapeId="0" xr:uid="{6BC6DC3B-8E79-4AB4-AB2A-5AB4A598D195}">
      <text>
        <r>
          <rPr>
            <b/>
            <sz val="9"/>
            <color indexed="81"/>
            <rFont val="MS P ゴシック"/>
            <family val="3"/>
            <charset val="128"/>
          </rPr>
          <t>本社所在地
※都道府県から記載すること</t>
        </r>
      </text>
    </comment>
    <comment ref="G9" authorId="0" shapeId="0" xr:uid="{1EAAA80E-1608-41B8-8D86-98FB1EED92C8}">
      <text>
        <r>
          <rPr>
            <b/>
            <sz val="9"/>
            <color indexed="81"/>
            <rFont val="MS P ゴシック"/>
            <family val="3"/>
            <charset val="128"/>
          </rPr>
          <t>建物名・部屋番号等があれば記入すること（該当ない場合は空欄）</t>
        </r>
      </text>
    </comment>
    <comment ref="G10" authorId="0" shapeId="0" xr:uid="{862DDE63-466E-4AB0-81EE-D39B9DBDBFD7}">
      <text>
        <r>
          <rPr>
            <b/>
            <sz val="9"/>
            <color indexed="81"/>
            <rFont val="MS P ゴシック"/>
            <family val="3"/>
            <charset val="128"/>
          </rPr>
          <t>法人等の名称</t>
        </r>
      </text>
    </comment>
    <comment ref="G11" authorId="0" shapeId="0" xr:uid="{015E3B64-A98F-49E7-8F89-5B88FAC4073A}">
      <text>
        <r>
          <rPr>
            <b/>
            <sz val="9"/>
            <color indexed="81"/>
            <rFont val="MS P ゴシック"/>
            <family val="3"/>
            <charset val="128"/>
          </rPr>
          <t>代表者の役職＋（一字あけ）＋氏名
例：代表取締役　○○　××</t>
        </r>
      </text>
    </comment>
    <comment ref="F32" authorId="0" shapeId="0" xr:uid="{6170B1E9-93DD-4EFA-AD8C-60B11B6EC9DE}">
      <text>
        <r>
          <rPr>
            <b/>
            <sz val="9"/>
            <color indexed="81"/>
            <rFont val="MS P ゴシック"/>
            <family val="3"/>
            <charset val="128"/>
          </rPr>
          <t>※ 事業者の区分は、中小企業か小規模企業者から選択。
　 みなし大企業は本補助金の対象外。</t>
        </r>
      </text>
    </comment>
    <comment ref="F33" authorId="0" shapeId="0" xr:uid="{40D5CF55-AA9D-4BA9-B2AD-5E93C70E561B}">
      <text>
        <r>
          <rPr>
            <b/>
            <sz val="9"/>
            <color indexed="81"/>
            <rFont val="MS P ゴシック"/>
            <family val="3"/>
            <charset val="128"/>
          </rPr>
          <t xml:space="preserve">※ 主たる業種は、日本標準産業分類の中分類または小分類から該当する業種を記載。 </t>
        </r>
      </text>
    </comment>
    <comment ref="F34" authorId="0" shapeId="0" xr:uid="{9E034EE2-2C93-45D9-87DA-429722616662}">
      <text>
        <r>
          <rPr>
            <b/>
            <sz val="9"/>
            <color indexed="81"/>
            <rFont val="MS P ゴシック"/>
            <family val="3"/>
            <charset val="128"/>
          </rPr>
          <t>※ 資本金の額は、登記簿（履歴事項全部証明書）に記載されている額を記載。</t>
        </r>
      </text>
    </comment>
    <comment ref="F35" authorId="0" shapeId="0" xr:uid="{637AD0B4-FA4B-4C5C-AEEA-3A18F4194DDC}">
      <text>
        <r>
          <rPr>
            <b/>
            <sz val="9"/>
            <color indexed="81"/>
            <rFont val="MS P ゴシック"/>
            <family val="3"/>
            <charset val="128"/>
          </rPr>
          <t>※ 常時雇用している従業員数は、事業主、役員、パート・アルバイトを除く数を記載。</t>
        </r>
      </text>
    </comment>
    <comment ref="F40" authorId="1" shapeId="0" xr:uid="{D4BB3D69-CBEE-4CC2-97A5-FE6E7A7D230C}">
      <text>
        <r>
          <rPr>
            <b/>
            <sz val="9"/>
            <color indexed="81"/>
            <rFont val="MS P ゴシック"/>
            <family val="3"/>
            <charset val="128"/>
          </rPr>
          <t>※「別添 経費内訳」の内容を自動入力</t>
        </r>
      </text>
    </comment>
    <comment ref="F41" authorId="1" shapeId="0" xr:uid="{2D5E1165-CB08-4AB0-9B6B-82D3D8BAB508}">
      <text>
        <r>
          <rPr>
            <b/>
            <sz val="9"/>
            <color indexed="81"/>
            <rFont val="MS P ゴシック"/>
            <family val="3"/>
            <charset val="128"/>
          </rPr>
          <t>※自動入力</t>
        </r>
      </text>
    </comment>
    <comment ref="F42" authorId="1" shapeId="0" xr:uid="{C4672F73-2150-43F3-8D9A-C0584120855E}">
      <text>
        <r>
          <rPr>
            <b/>
            <sz val="9"/>
            <color indexed="81"/>
            <rFont val="MS P ゴシック"/>
            <family val="3"/>
            <charset val="128"/>
          </rPr>
          <t>※自動入力
千円未満切捨て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author>
    <author>作成者</author>
  </authors>
  <commentList>
    <comment ref="L3" authorId="0" shapeId="0" xr:uid="{317A401C-C6E8-4BBD-9D1D-820C6707338E}">
      <text>
        <r>
          <rPr>
            <b/>
            <sz val="9"/>
            <color indexed="81"/>
            <rFont val="MS P ゴシック"/>
            <family val="3"/>
            <charset val="128"/>
          </rPr>
          <t>※自動入力</t>
        </r>
      </text>
    </comment>
    <comment ref="J11" authorId="1" shapeId="0" xr:uid="{77A5DA7A-CC92-490E-AA67-315B9E3E3569}">
      <text>
        <r>
          <rPr>
            <b/>
            <sz val="9"/>
            <color indexed="81"/>
            <rFont val="MS P ゴシック"/>
            <family val="3"/>
            <charset val="128"/>
          </rPr>
          <t>※自動入力されます。
※提出書類に押印は必要ありません。</t>
        </r>
      </text>
    </comment>
    <comment ref="D15" authorId="0" shapeId="0" xr:uid="{BBAFDB1A-8866-4902-8181-A1EC277058C2}">
      <text>
        <r>
          <rPr>
            <b/>
            <sz val="9"/>
            <color indexed="81"/>
            <rFont val="MS P ゴシック"/>
            <family val="3"/>
            <charset val="128"/>
          </rPr>
          <t>履歴事項全部証明書に記載されている役員全て（監査役含む）を記入してください。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E48" authorId="0" shapeId="0" xr:uid="{BBDC027B-EE7B-4875-B85A-F64020413F04}">
      <text>
        <r>
          <rPr>
            <b/>
            <sz val="9"/>
            <color indexed="81"/>
            <rFont val="MS P ゴシック"/>
            <family val="3"/>
            <charset val="128"/>
          </rPr>
          <t>・現状の課題認識を目的としたコンサルティングが対象となります。
・デジタルツールの導入支援や、システム構築のコンサルティングは、区分B、区分Cの項目に記入してください。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E48" authorId="0" shapeId="0" xr:uid="{A8099182-601C-4594-ABA3-184B3255E4E6}">
      <text>
        <r>
          <rPr>
            <b/>
            <sz val="9"/>
            <color indexed="81"/>
            <rFont val="MS P ゴシック"/>
            <family val="3"/>
            <charset val="128"/>
          </rPr>
          <t>・現状の課題認識を目的としたコンサルティングが対象となります。
・デジタルツールの導入支援や、システム構築のコンサルティングは、区分B、区分Cの項目に記入してください。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E48" authorId="0" shapeId="0" xr:uid="{1F3088A7-D6C7-4FDC-9134-6052F1A1BE2C}">
      <text>
        <r>
          <rPr>
            <b/>
            <sz val="9"/>
            <color indexed="81"/>
            <rFont val="MS P ゴシック"/>
            <family val="3"/>
            <charset val="128"/>
          </rPr>
          <t>・現状の課題認識を目的としたコンサルティングが対象となります。
・デジタルツールの導入支援や、システム構築のコンサルティングは、区分B、区分Cの項目に記入してください。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E48" authorId="0" shapeId="0" xr:uid="{8F359C0D-E07F-45B8-8AAE-72F56774A719}">
      <text>
        <r>
          <rPr>
            <b/>
            <sz val="9"/>
            <color indexed="81"/>
            <rFont val="MS P ゴシック"/>
            <family val="3"/>
            <charset val="128"/>
          </rPr>
          <t>・現状の課題認識を目的としたコンサルティングが対象となります。
・デジタルツールの導入支援や、システム構築のコンサルティングは、区分B、区分Cの項目に記入してください。</t>
        </r>
      </text>
    </comment>
  </commentList>
</comments>
</file>

<file path=xl/sharedStrings.xml><?xml version="1.0" encoding="utf-8"?>
<sst xmlns="http://schemas.openxmlformats.org/spreadsheetml/2006/main" count="843" uniqueCount="356">
  <si>
    <t>住　所</t>
    <rPh sb="0" eb="1">
      <t>ジュウ</t>
    </rPh>
    <rPh sb="2" eb="3">
      <t>ショ</t>
    </rPh>
    <phoneticPr fontId="7"/>
  </si>
  <si>
    <t>名　称</t>
    <rPh sb="0" eb="1">
      <t>ナ</t>
    </rPh>
    <rPh sb="2" eb="3">
      <t>ショウ</t>
    </rPh>
    <phoneticPr fontId="7"/>
  </si>
  <si>
    <t>記</t>
    <rPh sb="0" eb="1">
      <t>キ</t>
    </rPh>
    <phoneticPr fontId="7"/>
  </si>
  <si>
    <t>主たる業種</t>
    <rPh sb="0" eb="1">
      <t>シュ</t>
    </rPh>
    <rPh sb="3" eb="5">
      <t>ギョウシュ</t>
    </rPh>
    <phoneticPr fontId="7"/>
  </si>
  <si>
    <t>資本金の額</t>
    <rPh sb="0" eb="3">
      <t>シホンキン</t>
    </rPh>
    <rPh sb="4" eb="5">
      <t>ガク</t>
    </rPh>
    <phoneticPr fontId="7"/>
  </si>
  <si>
    <t>事業区分（複数選択可）</t>
    <rPh sb="0" eb="4">
      <t>ジギョウクブン</t>
    </rPh>
    <rPh sb="5" eb="9">
      <t>フクスウセンタク</t>
    </rPh>
    <rPh sb="9" eb="10">
      <t>カ</t>
    </rPh>
    <phoneticPr fontId="4"/>
  </si>
  <si>
    <t>①</t>
    <phoneticPr fontId="4"/>
  </si>
  <si>
    <t>対象事業</t>
    <phoneticPr fontId="4"/>
  </si>
  <si>
    <t>③</t>
    <phoneticPr fontId="4"/>
  </si>
  <si>
    <t>申請者の概要</t>
    <rPh sb="4" eb="6">
      <t>ガイヨウ</t>
    </rPh>
    <phoneticPr fontId="4"/>
  </si>
  <si>
    <t>事業者の区分</t>
    <rPh sb="0" eb="3">
      <t>ジギョウシャ</t>
    </rPh>
    <rPh sb="4" eb="6">
      <t>クブン</t>
    </rPh>
    <phoneticPr fontId="7"/>
  </si>
  <si>
    <t>常時雇用する従業員数</t>
    <rPh sb="0" eb="4">
      <t>ジョウジコヨウ</t>
    </rPh>
    <rPh sb="6" eb="10">
      <t>ジュウギョウインスウ</t>
    </rPh>
    <phoneticPr fontId="7"/>
  </si>
  <si>
    <t>前期売上高</t>
    <rPh sb="0" eb="5">
      <t>ゼンキウリアゲダカ</t>
    </rPh>
    <phoneticPr fontId="7"/>
  </si>
  <si>
    <t>前期経常利益</t>
    <rPh sb="0" eb="6">
      <t>ゼンキケイジョウリエキ</t>
    </rPh>
    <phoneticPr fontId="7"/>
  </si>
  <si>
    <t>補助金申請額</t>
    <rPh sb="0" eb="6">
      <t>ホジョキンシンセイガク</t>
    </rPh>
    <phoneticPr fontId="4"/>
  </si>
  <si>
    <t>②</t>
    <phoneticPr fontId="4"/>
  </si>
  <si>
    <t>②補助率</t>
    <rPh sb="1" eb="4">
      <t>ホジョリツ</t>
    </rPh>
    <phoneticPr fontId="4"/>
  </si>
  <si>
    <t>③補助金申請額</t>
    <rPh sb="1" eb="6">
      <t>ホジョキンシンセイ</t>
    </rPh>
    <rPh sb="6" eb="7">
      <t>ガク</t>
    </rPh>
    <phoneticPr fontId="4"/>
  </si>
  <si>
    <t>（注）この様式の用紙サイズは日本産業規格Ａ４とする。</t>
    <rPh sb="1" eb="2">
      <t>チュウ</t>
    </rPh>
    <rPh sb="5" eb="7">
      <t>ヨウシキ</t>
    </rPh>
    <rPh sb="8" eb="10">
      <t>ヨウシ</t>
    </rPh>
    <rPh sb="14" eb="20">
      <t>ニホンサンギョウキカク</t>
    </rPh>
    <phoneticPr fontId="4"/>
  </si>
  <si>
    <t>番号</t>
  </si>
  <si>
    <t>氏名(カナ)</t>
  </si>
  <si>
    <t>氏名</t>
  </si>
  <si>
    <t>生年月日</t>
  </si>
  <si>
    <t>性別</t>
  </si>
  <si>
    <t>役職名</t>
  </si>
  <si>
    <t>元号</t>
  </si>
  <si>
    <t>年</t>
  </si>
  <si>
    <t>月</t>
  </si>
  <si>
    <t>日</t>
  </si>
  <si>
    <t>Ｍ・Ｆ</t>
  </si>
  <si>
    <t>記入上の注意</t>
  </si>
  <si>
    <t>行が足りないときは、行を増やして記入すること。</t>
  </si>
  <si>
    <t>（申請者の皆様へ）</t>
  </si>
  <si>
    <t xml:space="preserve">①   </t>
    <phoneticPr fontId="4"/>
  </si>
  <si>
    <t>氏名(カナ)は、半角カナで姓と名の間を一字空けること。</t>
  </si>
  <si>
    <t>②  </t>
    <phoneticPr fontId="4"/>
  </si>
  <si>
    <t>氏名は、姓と名の間を一字空けること。</t>
    <phoneticPr fontId="4"/>
  </si>
  <si>
    <t xml:space="preserve">③   </t>
    <phoneticPr fontId="4"/>
  </si>
  <si>
    <t>生年月日の元号は、大正はＴ、昭和はＳ、平成はＨとすること。</t>
  </si>
  <si>
    <t>生年月日の年月日は、半角数字で2ケタになるように記入すること。(昭和40年1月1日生まれの場合は、40、01、01)</t>
  </si>
  <si>
    <t xml:space="preserve">⑤   </t>
    <phoneticPr fontId="4"/>
  </si>
  <si>
    <t>性別は、男性はＭ、女性はＦと記入すること。</t>
  </si>
  <si>
    <t>住所は市区町村名まで記入すること。県名は、愛知県の場合は省略し、愛知県以外の場合は県名から記入すること。(名古屋市中区、豊橋市、愛知郡東郷町、海部郡飛島村、岐阜県岐阜市等)</t>
  </si>
  <si>
    <t>⑦</t>
    <phoneticPr fontId="4"/>
  </si>
  <si>
    <t xml:space="preserve">④
   </t>
    <phoneticPr fontId="4"/>
  </si>
  <si>
    <t xml:space="preserve">⑥
 </t>
    <phoneticPr fontId="4"/>
  </si>
  <si>
    <t xml:space="preserve">2
</t>
    <phoneticPr fontId="4"/>
  </si>
  <si>
    <t>住所
(市区町村名)</t>
    <phoneticPr fontId="4"/>
  </si>
  <si>
    <t>役員一覧表</t>
    <rPh sb="0" eb="2">
      <t>ヤクイン</t>
    </rPh>
    <rPh sb="2" eb="5">
      <t>イチランヒョウ</t>
    </rPh>
    <phoneticPr fontId="4"/>
  </si>
  <si>
    <t>申 立 書</t>
    <phoneticPr fontId="4"/>
  </si>
  <si>
    <t>【経費区分】</t>
    <rPh sb="1" eb="3">
      <t>ケイヒ</t>
    </rPh>
    <rPh sb="3" eb="5">
      <t>クブン</t>
    </rPh>
    <phoneticPr fontId="7"/>
  </si>
  <si>
    <t>番号</t>
    <rPh sb="0" eb="2">
      <t>バンゴウ</t>
    </rPh>
    <phoneticPr fontId="7"/>
  </si>
  <si>
    <t>区分</t>
    <rPh sb="0" eb="2">
      <t>クブン</t>
    </rPh>
    <phoneticPr fontId="7"/>
  </si>
  <si>
    <t>細区分</t>
    <rPh sb="0" eb="1">
      <t>サイ</t>
    </rPh>
    <rPh sb="1" eb="3">
      <t>クブン</t>
    </rPh>
    <phoneticPr fontId="7"/>
  </si>
  <si>
    <t>金額（円）</t>
    <rPh sb="0" eb="2">
      <t>キンガク</t>
    </rPh>
    <rPh sb="3" eb="4">
      <t>エン</t>
    </rPh>
    <phoneticPr fontId="7"/>
  </si>
  <si>
    <t>説　明</t>
    <rPh sb="0" eb="1">
      <t>セツ</t>
    </rPh>
    <rPh sb="2" eb="3">
      <t>アキラ</t>
    </rPh>
    <phoneticPr fontId="7"/>
  </si>
  <si>
    <t>積算内訳　</t>
    <rPh sb="0" eb="2">
      <t>セキサン</t>
    </rPh>
    <rPh sb="2" eb="4">
      <t>ウチワケ</t>
    </rPh>
    <phoneticPr fontId="7"/>
  </si>
  <si>
    <t>①</t>
    <phoneticPr fontId="7"/>
  </si>
  <si>
    <t>（区分計）</t>
    <rPh sb="1" eb="3">
      <t>クブン</t>
    </rPh>
    <rPh sb="3" eb="4">
      <t>ケイ</t>
    </rPh>
    <phoneticPr fontId="7"/>
  </si>
  <si>
    <t>②</t>
    <phoneticPr fontId="7"/>
  </si>
  <si>
    <t>③</t>
    <phoneticPr fontId="7"/>
  </si>
  <si>
    <t>機械装置費</t>
    <rPh sb="0" eb="2">
      <t>キカイ</t>
    </rPh>
    <rPh sb="2" eb="4">
      <t>ソウチ</t>
    </rPh>
    <rPh sb="4" eb="5">
      <t>ヒ</t>
    </rPh>
    <phoneticPr fontId="7"/>
  </si>
  <si>
    <t>④</t>
    <phoneticPr fontId="7"/>
  </si>
  <si>
    <t>⑤</t>
    <phoneticPr fontId="7"/>
  </si>
  <si>
    <t>⑥</t>
    <phoneticPr fontId="7"/>
  </si>
  <si>
    <t>　※ 必要に応じて行を加除してください。２枚以上になっても構いませんが、合計欄計算式を修正してください。</t>
    <rPh sb="3" eb="5">
      <t>ヒツヨウ</t>
    </rPh>
    <rPh sb="6" eb="7">
      <t>オウ</t>
    </rPh>
    <rPh sb="9" eb="10">
      <t>ギョウ</t>
    </rPh>
    <rPh sb="11" eb="13">
      <t>カジョ</t>
    </rPh>
    <rPh sb="21" eb="24">
      <t>マイイジョウ</t>
    </rPh>
    <rPh sb="29" eb="30">
      <t>カマ</t>
    </rPh>
    <rPh sb="36" eb="38">
      <t>ゴウケイ</t>
    </rPh>
    <rPh sb="38" eb="39">
      <t>ラン</t>
    </rPh>
    <rPh sb="39" eb="41">
      <t>ケイサン</t>
    </rPh>
    <rPh sb="41" eb="42">
      <t>シキ</t>
    </rPh>
    <rPh sb="43" eb="45">
      <t>シュウセイ</t>
    </rPh>
    <phoneticPr fontId="7"/>
  </si>
  <si>
    <t>　※ 金額は、予定されている契約単位で記入し、契約における数量が把握できるよう、説明欄に記入してください。</t>
    <rPh sb="3" eb="5">
      <t>キンガク</t>
    </rPh>
    <rPh sb="7" eb="9">
      <t>ヨテイ</t>
    </rPh>
    <rPh sb="14" eb="16">
      <t>ケイヤク</t>
    </rPh>
    <rPh sb="16" eb="18">
      <t>タンイ</t>
    </rPh>
    <rPh sb="19" eb="21">
      <t>キニュウ</t>
    </rPh>
    <rPh sb="23" eb="25">
      <t>ケイヤク</t>
    </rPh>
    <rPh sb="29" eb="31">
      <t>スウリョウ</t>
    </rPh>
    <rPh sb="32" eb="34">
      <t>ハアク</t>
    </rPh>
    <rPh sb="40" eb="42">
      <t>セツメイ</t>
    </rPh>
    <rPh sb="42" eb="43">
      <t>ラン</t>
    </rPh>
    <phoneticPr fontId="7"/>
  </si>
  <si>
    <t>【想定する支援工数】</t>
    <rPh sb="1" eb="3">
      <t>ソウテイ</t>
    </rPh>
    <rPh sb="5" eb="7">
      <t>シエン</t>
    </rPh>
    <rPh sb="7" eb="9">
      <t>コウスウ</t>
    </rPh>
    <phoneticPr fontId="4"/>
  </si>
  <si>
    <t>合計</t>
    <rPh sb="0" eb="2">
      <t>ゴウケイ</t>
    </rPh>
    <phoneticPr fontId="4"/>
  </si>
  <si>
    <t>時間</t>
    <rPh sb="0" eb="2">
      <t>ジカン</t>
    </rPh>
    <phoneticPr fontId="4"/>
  </si>
  <si>
    <t>回/月</t>
    <rPh sb="0" eb="1">
      <t>カイ</t>
    </rPh>
    <rPh sb="2" eb="3">
      <t>ツキ</t>
    </rPh>
    <phoneticPr fontId="4"/>
  </si>
  <si>
    <t>月数</t>
    <rPh sb="0" eb="2">
      <t>ツキスウ</t>
    </rPh>
    <phoneticPr fontId="4"/>
  </si>
  <si>
    <t>自己資金</t>
    <phoneticPr fontId="4"/>
  </si>
  <si>
    <t>借入金</t>
    <phoneticPr fontId="4"/>
  </si>
  <si>
    <t>補助金</t>
    <phoneticPr fontId="4"/>
  </si>
  <si>
    <t>その他</t>
    <phoneticPr fontId="4"/>
  </si>
  <si>
    <t>合計</t>
    <phoneticPr fontId="4"/>
  </si>
  <si>
    <t>調達金額（円）</t>
    <rPh sb="0" eb="2">
      <t>チョウタツ</t>
    </rPh>
    <rPh sb="2" eb="4">
      <t>キンガク</t>
    </rPh>
    <rPh sb="5" eb="6">
      <t>エン</t>
    </rPh>
    <phoneticPr fontId="4"/>
  </si>
  <si>
    <t>備考</t>
    <rPh sb="0" eb="2">
      <t>ビコウ</t>
    </rPh>
    <phoneticPr fontId="4"/>
  </si>
  <si>
    <t>区分</t>
    <rPh sb="0" eb="2">
      <t>クブン</t>
    </rPh>
    <phoneticPr fontId="4"/>
  </si>
  <si>
    <t>９月</t>
  </si>
  <si>
    <t>１０月</t>
  </si>
  <si>
    <t>１１月</t>
  </si>
  <si>
    <t>１２月</t>
  </si>
  <si>
    <t>氏名</t>
    <rPh sb="0" eb="2">
      <t>シメイ</t>
    </rPh>
    <phoneticPr fontId="4"/>
  </si>
  <si>
    <t>所属</t>
    <rPh sb="0" eb="2">
      <t>ショゾク</t>
    </rPh>
    <phoneticPr fontId="4"/>
  </si>
  <si>
    <t>保有資格</t>
    <rPh sb="0" eb="4">
      <t>ホユウシカク</t>
    </rPh>
    <phoneticPr fontId="4"/>
  </si>
  <si>
    <t>実績</t>
    <rPh sb="0" eb="2">
      <t>ジッセキ</t>
    </rPh>
    <phoneticPr fontId="4"/>
  </si>
  <si>
    <t>支援事業者のプロフィール</t>
    <rPh sb="0" eb="5">
      <t>シエンジギョウシャ</t>
    </rPh>
    <phoneticPr fontId="4"/>
  </si>
  <si>
    <t>コンサルティングの目的</t>
    <rPh sb="9" eb="11">
      <t>モクテキ</t>
    </rPh>
    <phoneticPr fontId="4"/>
  </si>
  <si>
    <t>実施内容（具体的に記入すること）</t>
    <rPh sb="0" eb="2">
      <t>ジッシ</t>
    </rPh>
    <rPh sb="2" eb="4">
      <t>ナイヨウ</t>
    </rPh>
    <rPh sb="5" eb="8">
      <t>グタイテキ</t>
    </rPh>
    <rPh sb="9" eb="11">
      <t>キニュウ</t>
    </rPh>
    <phoneticPr fontId="4"/>
  </si>
  <si>
    <t>④</t>
    <phoneticPr fontId="4"/>
  </si>
  <si>
    <t>⑤</t>
    <phoneticPr fontId="4"/>
  </si>
  <si>
    <t>既存システムの課題、新システム導入の必要性</t>
    <rPh sb="0" eb="2">
      <t>キゾン</t>
    </rPh>
    <rPh sb="7" eb="9">
      <t>カダイ</t>
    </rPh>
    <rPh sb="10" eb="11">
      <t>シン</t>
    </rPh>
    <rPh sb="15" eb="17">
      <t>ドウニュウ</t>
    </rPh>
    <rPh sb="18" eb="21">
      <t>ヒツヨウセイ</t>
    </rPh>
    <phoneticPr fontId="4"/>
  </si>
  <si>
    <t>期待する効果・達成目標</t>
    <rPh sb="0" eb="2">
      <t>キタイ</t>
    </rPh>
    <rPh sb="4" eb="6">
      <t>コウカ</t>
    </rPh>
    <rPh sb="7" eb="9">
      <t>タッセイ</t>
    </rPh>
    <rPh sb="9" eb="11">
      <t>モクヒョウ</t>
    </rPh>
    <phoneticPr fontId="4"/>
  </si>
  <si>
    <t>期待する効果・達成目標</t>
    <rPh sb="7" eb="9">
      <t>タッセイ</t>
    </rPh>
    <phoneticPr fontId="4"/>
  </si>
  <si>
    <t>【ツール名】</t>
    <phoneticPr fontId="4"/>
  </si>
  <si>
    <t>【提供企業】</t>
    <phoneticPr fontId="4"/>
  </si>
  <si>
    <t xml:space="preserve">【委託先】
</t>
    <rPh sb="1" eb="4">
      <t>イタクサキ</t>
    </rPh>
    <phoneticPr fontId="4"/>
  </si>
  <si>
    <t>※見込額であっても、適切に積算を行ってください。</t>
    <rPh sb="1" eb="3">
      <t>ミコ</t>
    </rPh>
    <rPh sb="3" eb="4">
      <t>ガク</t>
    </rPh>
    <rPh sb="10" eb="12">
      <t>テキセツ</t>
    </rPh>
    <rPh sb="13" eb="15">
      <t>セキサン</t>
    </rPh>
    <rPh sb="16" eb="17">
      <t>オコナ</t>
    </rPh>
    <phoneticPr fontId="4"/>
  </si>
  <si>
    <t>積算内訳</t>
    <rPh sb="0" eb="2">
      <t>セキサン</t>
    </rPh>
    <rPh sb="2" eb="4">
      <t>ウチワケ</t>
    </rPh>
    <phoneticPr fontId="7"/>
  </si>
  <si>
    <t>事業者名</t>
    <phoneticPr fontId="4"/>
  </si>
  <si>
    <t>補助率</t>
    <rPh sb="0" eb="3">
      <t>ホジョリツ</t>
    </rPh>
    <phoneticPr fontId="7"/>
  </si>
  <si>
    <t>事業名称（50文字以内）※採択時にはこの欄に記載された名称が公表されます。</t>
    <rPh sb="7" eb="9">
      <t>モジ</t>
    </rPh>
    <rPh sb="9" eb="11">
      <t>イナイ</t>
    </rPh>
    <rPh sb="13" eb="16">
      <t>サイタクジ</t>
    </rPh>
    <rPh sb="20" eb="21">
      <t>ラン</t>
    </rPh>
    <rPh sb="22" eb="24">
      <t>キサイ</t>
    </rPh>
    <rPh sb="27" eb="29">
      <t>メイショウ</t>
    </rPh>
    <rPh sb="30" eb="32">
      <t>コウヒョウ</t>
    </rPh>
    <phoneticPr fontId="4"/>
  </si>
  <si>
    <t>（様式１）</t>
    <rPh sb="1" eb="3">
      <t>ヨウシキ</t>
    </rPh>
    <phoneticPr fontId="7"/>
  </si>
  <si>
    <t>別紙：事業内容説明のとおり</t>
    <rPh sb="0" eb="2">
      <t>ベッシ</t>
    </rPh>
    <rPh sb="3" eb="7">
      <t>ジギョウナイヨウ</t>
    </rPh>
    <rPh sb="7" eb="9">
      <t>セツメイ</t>
    </rPh>
    <phoneticPr fontId="7"/>
  </si>
  <si>
    <t>別紙：事業内容説明</t>
    <rPh sb="0" eb="2">
      <t>ベッシ</t>
    </rPh>
    <rPh sb="3" eb="7">
      <t>ジギョウナイヨウ</t>
    </rPh>
    <rPh sb="7" eb="9">
      <t>セツメイ</t>
    </rPh>
    <phoneticPr fontId="4"/>
  </si>
  <si>
    <t>別添：経費内訳明細書　</t>
    <rPh sb="0" eb="2">
      <t>ベッテン</t>
    </rPh>
    <phoneticPr fontId="7"/>
  </si>
  <si>
    <t>中小企業</t>
    <rPh sb="0" eb="4">
      <t>チュウショウキギョウ</t>
    </rPh>
    <phoneticPr fontId="4"/>
  </si>
  <si>
    <t>補助率</t>
    <rPh sb="0" eb="3">
      <t>ホジョリツ</t>
    </rPh>
    <phoneticPr fontId="4"/>
  </si>
  <si>
    <t xml:space="preserve">連絡担当者 </t>
    <rPh sb="0" eb="5">
      <t>レンラクタントウシャ</t>
    </rPh>
    <phoneticPr fontId="7"/>
  </si>
  <si>
    <t>Ａ：業務プロセスや生産プロセスの可視化、課題認識のためのコンサルティング</t>
    <rPh sb="2" eb="4">
      <t>ギョウム</t>
    </rPh>
    <rPh sb="9" eb="11">
      <t>セイサン</t>
    </rPh>
    <rPh sb="16" eb="19">
      <t>カシカ</t>
    </rPh>
    <rPh sb="20" eb="22">
      <t>カダイ</t>
    </rPh>
    <rPh sb="22" eb="24">
      <t>ニンシキ</t>
    </rPh>
    <phoneticPr fontId="4"/>
  </si>
  <si>
    <t>Ｂ：生産性向上や省力化のためのデジタルツール導入</t>
    <rPh sb="2" eb="5">
      <t>セイサンセイ</t>
    </rPh>
    <rPh sb="5" eb="7">
      <t>コウジョウ</t>
    </rPh>
    <rPh sb="8" eb="11">
      <t>ショウリョクカ</t>
    </rPh>
    <rPh sb="22" eb="24">
      <t>ドウニュウ</t>
    </rPh>
    <phoneticPr fontId="4"/>
  </si>
  <si>
    <t>Ｃ：既存システムの改修や新システム構築</t>
    <rPh sb="2" eb="4">
      <t>キゾン</t>
    </rPh>
    <rPh sb="9" eb="11">
      <t>カイシュウ</t>
    </rPh>
    <rPh sb="12" eb="13">
      <t>シン</t>
    </rPh>
    <rPh sb="17" eb="19">
      <t>コウチク</t>
    </rPh>
    <phoneticPr fontId="4"/>
  </si>
  <si>
    <t>Ａ</t>
    <phoneticPr fontId="4"/>
  </si>
  <si>
    <t>Ｂ</t>
    <phoneticPr fontId="4"/>
  </si>
  <si>
    <t>Ｃ</t>
    <phoneticPr fontId="4"/>
  </si>
  <si>
    <t>区分</t>
    <rPh sb="0" eb="2">
      <t>クブン</t>
    </rPh>
    <phoneticPr fontId="4"/>
  </si>
  <si>
    <t>Ａ＋Ｂ</t>
    <phoneticPr fontId="4"/>
  </si>
  <si>
    <t>申請パターン</t>
    <rPh sb="0" eb="2">
      <t>シンセイ</t>
    </rPh>
    <phoneticPr fontId="4"/>
  </si>
  <si>
    <t>Ａ＋Ｃ</t>
    <phoneticPr fontId="4"/>
  </si>
  <si>
    <t>Ｂ＋Ｃ</t>
    <phoneticPr fontId="4"/>
  </si>
  <si>
    <t>Ａ＋Ｂ＋Ｃ</t>
    <phoneticPr fontId="4"/>
  </si>
  <si>
    <t>○</t>
    <phoneticPr fontId="4"/>
  </si>
  <si>
    <t>×</t>
    <phoneticPr fontId="4"/>
  </si>
  <si>
    <t>【実装スケジュール】</t>
    <phoneticPr fontId="4"/>
  </si>
  <si>
    <t>　Ａ：プロセスの可視化・課題認識のためのコンサルティング（支援事業者が作成すること）</t>
    <rPh sb="8" eb="11">
      <t>カシカ</t>
    </rPh>
    <rPh sb="12" eb="14">
      <t>カダイ</t>
    </rPh>
    <rPh sb="14" eb="16">
      <t>ニンシキ</t>
    </rPh>
    <rPh sb="29" eb="34">
      <t>シエンジギョウシャ</t>
    </rPh>
    <rPh sb="35" eb="37">
      <t>サクセイ</t>
    </rPh>
    <phoneticPr fontId="4"/>
  </si>
  <si>
    <t>　Ｂ：生産性向上・省力化のためのデジタルツール導入</t>
    <rPh sb="3" eb="5">
      <t>セイサン</t>
    </rPh>
    <rPh sb="5" eb="6">
      <t>セイ</t>
    </rPh>
    <rPh sb="6" eb="8">
      <t>コウジョウ</t>
    </rPh>
    <rPh sb="9" eb="11">
      <t>ショウリョク</t>
    </rPh>
    <rPh sb="11" eb="12">
      <t>カ</t>
    </rPh>
    <rPh sb="23" eb="25">
      <t>ドウニュウ</t>
    </rPh>
    <phoneticPr fontId="4"/>
  </si>
  <si>
    <t>　Ｃ：既存システム改修・新システム構築</t>
    <rPh sb="3" eb="5">
      <t>キソン</t>
    </rPh>
    <rPh sb="9" eb="11">
      <t>カイシュウ</t>
    </rPh>
    <rPh sb="12" eb="13">
      <t>シン</t>
    </rPh>
    <rPh sb="17" eb="19">
      <t>コウチク</t>
    </rPh>
    <phoneticPr fontId="4"/>
  </si>
  <si>
    <t>ツール名・提供企業　※区分Ａと併用申請の場合は想定する機能</t>
    <rPh sb="27" eb="29">
      <t>キノウ</t>
    </rPh>
    <phoneticPr fontId="4"/>
  </si>
  <si>
    <t>ツール概要　※区分Ａと併用申請の場合は想定する機能</t>
    <rPh sb="23" eb="25">
      <t>キノウ</t>
    </rPh>
    <phoneticPr fontId="4"/>
  </si>
  <si>
    <t>導入計画　※区分Ａと同時申請の場合は記入不要</t>
    <rPh sb="0" eb="2">
      <t>ドウニュウ</t>
    </rPh>
    <rPh sb="2" eb="4">
      <t>ケイカク</t>
    </rPh>
    <rPh sb="10" eb="12">
      <t>ドウジ</t>
    </rPh>
    <rPh sb="18" eb="22">
      <t>キニュウフヨウ</t>
    </rPh>
    <phoneticPr fontId="4"/>
  </si>
  <si>
    <t>効果測定　※区分Ａと同時申請の場合は記入不要</t>
    <rPh sb="0" eb="4">
      <t>コウカソクテイ</t>
    </rPh>
    <phoneticPr fontId="4"/>
  </si>
  <si>
    <t>システム概要　※区分Ａと併用申請の場合は想定する機能</t>
    <phoneticPr fontId="4"/>
  </si>
  <si>
    <t>システム開発計画　※区分Ａと同時申請の場合は記入不要</t>
    <rPh sb="4" eb="6">
      <t>カイハツ</t>
    </rPh>
    <rPh sb="6" eb="8">
      <t>ケイカク</t>
    </rPh>
    <phoneticPr fontId="4"/>
  </si>
  <si>
    <t>保守体制・保守コスト　※区分Ａと同時申請の場合は記入不要</t>
    <rPh sb="5" eb="7">
      <t>ホシュ</t>
    </rPh>
    <phoneticPr fontId="4"/>
  </si>
  <si>
    <t>Ａ．プロセスの可視化・課題認識のためのコンサルティング</t>
    <rPh sb="7" eb="10">
      <t>カシカ</t>
    </rPh>
    <rPh sb="11" eb="13">
      <t>カダイ</t>
    </rPh>
    <rPh sb="13" eb="15">
      <t>ニンシキ</t>
    </rPh>
    <phoneticPr fontId="7"/>
  </si>
  <si>
    <t>Ｂ．生産性向上・省力化のためのデジタルツール導入</t>
    <rPh sb="2" eb="5">
      <t>セイサンセイ</t>
    </rPh>
    <rPh sb="5" eb="7">
      <t>コウジョウ</t>
    </rPh>
    <rPh sb="8" eb="11">
      <t>ショウリョクカ</t>
    </rPh>
    <rPh sb="22" eb="24">
      <t>ドウニュウ</t>
    </rPh>
    <phoneticPr fontId="7"/>
  </si>
  <si>
    <t>Ｃ．既存システム改修・新システム構築</t>
    <rPh sb="2" eb="4">
      <t>キゾン</t>
    </rPh>
    <rPh sb="8" eb="10">
      <t>カイシュウ</t>
    </rPh>
    <rPh sb="11" eb="12">
      <t>シン</t>
    </rPh>
    <rPh sb="16" eb="18">
      <t>コウチク</t>
    </rPh>
    <phoneticPr fontId="7"/>
  </si>
  <si>
    <t>小計（Ａ）</t>
    <rPh sb="0" eb="1">
      <t>ショウ</t>
    </rPh>
    <rPh sb="1" eb="2">
      <t>ケイ</t>
    </rPh>
    <phoneticPr fontId="7"/>
  </si>
  <si>
    <t>小計（Ｂ）</t>
    <rPh sb="0" eb="2">
      <t>ショウケイ</t>
    </rPh>
    <phoneticPr fontId="7"/>
  </si>
  <si>
    <t>小計（Ｃ）</t>
    <rPh sb="0" eb="2">
      <t>ショウケイ</t>
    </rPh>
    <phoneticPr fontId="7"/>
  </si>
  <si>
    <t>補助対象経費</t>
    <rPh sb="0" eb="4">
      <t>ホジョタイショウ</t>
    </rPh>
    <rPh sb="4" eb="6">
      <t>ケイヒ</t>
    </rPh>
    <phoneticPr fontId="4"/>
  </si>
  <si>
    <t>公益財団法人あいち産業振興機構 理事長　殿</t>
    <rPh sb="0" eb="2">
      <t>コウエキ</t>
    </rPh>
    <rPh sb="2" eb="4">
      <t>ザイダン</t>
    </rPh>
    <rPh sb="4" eb="6">
      <t>ホウジン</t>
    </rPh>
    <rPh sb="9" eb="11">
      <t>サンギョウ</t>
    </rPh>
    <rPh sb="11" eb="13">
      <t>シンコウ</t>
    </rPh>
    <rPh sb="13" eb="15">
      <t>キコウ</t>
    </rPh>
    <rPh sb="16" eb="19">
      <t>リジチョウ</t>
    </rPh>
    <rPh sb="20" eb="21">
      <t>トノ</t>
    </rPh>
    <phoneticPr fontId="7"/>
  </si>
  <si>
    <t>１.申請者概要</t>
    <rPh sb="2" eb="5">
      <t>シンセイシャ</t>
    </rPh>
    <rPh sb="5" eb="7">
      <t>ガイヨウ</t>
    </rPh>
    <phoneticPr fontId="4"/>
  </si>
  <si>
    <t>７月</t>
    <rPh sb="1" eb="2">
      <t>ガツ</t>
    </rPh>
    <phoneticPr fontId="4"/>
  </si>
  <si>
    <t>８月</t>
    <phoneticPr fontId="4"/>
  </si>
  <si>
    <t>５.その他</t>
    <rPh sb="4" eb="5">
      <t>タ</t>
    </rPh>
    <phoneticPr fontId="4"/>
  </si>
  <si>
    <t xml:space="preserve">住　所 </t>
    <rPh sb="0" eb="1">
      <t>ジュウ</t>
    </rPh>
    <rPh sb="2" eb="3">
      <t>ショ</t>
    </rPh>
    <phoneticPr fontId="7"/>
  </si>
  <si>
    <t xml:space="preserve">名　称 </t>
    <rPh sb="0" eb="1">
      <t>ナ</t>
    </rPh>
    <rPh sb="2" eb="3">
      <t>ショウ</t>
    </rPh>
    <phoneticPr fontId="7"/>
  </si>
  <si>
    <t xml:space="preserve">代表者 </t>
    <rPh sb="0" eb="3">
      <t>ダイヒョウシャ</t>
    </rPh>
    <phoneticPr fontId="4"/>
  </si>
  <si>
    <t xml:space="preserve">電話番号 </t>
    <rPh sb="0" eb="2">
      <t>デンワ</t>
    </rPh>
    <rPh sb="2" eb="4">
      <t>バンゴウ</t>
    </rPh>
    <phoneticPr fontId="4"/>
  </si>
  <si>
    <t>コンサルティングに係る経費</t>
    <rPh sb="9" eb="10">
      <t>カカ</t>
    </rPh>
    <rPh sb="11" eb="13">
      <t>ケイヒ</t>
    </rPh>
    <phoneticPr fontId="7"/>
  </si>
  <si>
    <t>デジタルツールやサービス
利用に係る経費</t>
    <rPh sb="13" eb="15">
      <t>リヨウ</t>
    </rPh>
    <rPh sb="16" eb="17">
      <t>カカ</t>
    </rPh>
    <rPh sb="18" eb="20">
      <t>ケイヒ</t>
    </rPh>
    <phoneticPr fontId="7"/>
  </si>
  <si>
    <t>委託及び
外注に要する費用</t>
    <rPh sb="0" eb="2">
      <t>イタク</t>
    </rPh>
    <rPh sb="2" eb="3">
      <t>オヨ</t>
    </rPh>
    <rPh sb="5" eb="7">
      <t>ガイチュウ</t>
    </rPh>
    <rPh sb="8" eb="9">
      <t>ヨウ</t>
    </rPh>
    <rPh sb="11" eb="13">
      <t>ヒヨウ</t>
    </rPh>
    <phoneticPr fontId="7"/>
  </si>
  <si>
    <t>システムの改修又は構築に要する費用</t>
    <rPh sb="5" eb="7">
      <t>カイシュウ</t>
    </rPh>
    <rPh sb="7" eb="8">
      <t>マタ</t>
    </rPh>
    <rPh sb="9" eb="11">
      <t>コウチク</t>
    </rPh>
    <rPh sb="12" eb="13">
      <t>ヨウ</t>
    </rPh>
    <rPh sb="15" eb="17">
      <t>ヒヨウ</t>
    </rPh>
    <phoneticPr fontId="7"/>
  </si>
  <si>
    <t>年度</t>
    <rPh sb="0" eb="2">
      <t>ネンド</t>
    </rPh>
    <phoneticPr fontId="4"/>
  </si>
  <si>
    <t>事業名</t>
    <rPh sb="0" eb="3">
      <t>ジギョウメイ</t>
    </rPh>
    <phoneticPr fontId="4"/>
  </si>
  <si>
    <t>参加年度</t>
    <rPh sb="0" eb="2">
      <t>サンカ</t>
    </rPh>
    <rPh sb="2" eb="4">
      <t>ネンド</t>
    </rPh>
    <phoneticPr fontId="4"/>
  </si>
  <si>
    <t>参加事業名</t>
    <rPh sb="0" eb="2">
      <t>サンカ</t>
    </rPh>
    <rPh sb="2" eb="5">
      <t>ジギョウメイ</t>
    </rPh>
    <phoneticPr fontId="4"/>
  </si>
  <si>
    <t>中小企業デジタル人材育成研修事業</t>
    <rPh sb="0" eb="4">
      <t>チュウショウキギョウ</t>
    </rPh>
    <rPh sb="8" eb="10">
      <t>ジンザイ</t>
    </rPh>
    <rPh sb="10" eb="12">
      <t>イクセイ</t>
    </rPh>
    <rPh sb="12" eb="16">
      <t>ケンシュウジギョウ</t>
    </rPh>
    <phoneticPr fontId="4"/>
  </si>
  <si>
    <t>デジタル技術導入モデル実証事業</t>
  </si>
  <si>
    <t>DX計画策定実証支援事業</t>
    <rPh sb="2" eb="4">
      <t>ケイカク</t>
    </rPh>
    <rPh sb="4" eb="6">
      <t>サクテイ</t>
    </rPh>
    <rPh sb="6" eb="8">
      <t>ジッショウ</t>
    </rPh>
    <rPh sb="8" eb="10">
      <t>シエン</t>
    </rPh>
    <rPh sb="10" eb="12">
      <t>ジギョウ</t>
    </rPh>
    <phoneticPr fontId="4"/>
  </si>
  <si>
    <t>情報セキュリティ対策支援事業</t>
    <rPh sb="0" eb="2">
      <t>ジョウホウ</t>
    </rPh>
    <rPh sb="8" eb="10">
      <t>タイサク</t>
    </rPh>
    <rPh sb="10" eb="12">
      <t>シエン</t>
    </rPh>
    <rPh sb="12" eb="14">
      <t>ジギョウ</t>
    </rPh>
    <phoneticPr fontId="4"/>
  </si>
  <si>
    <t>デジタル活用人材育成支援事業</t>
    <rPh sb="4" eb="6">
      <t>カツヨウ</t>
    </rPh>
    <rPh sb="6" eb="8">
      <t>ジンザイ</t>
    </rPh>
    <rPh sb="8" eb="10">
      <t>イクセイ</t>
    </rPh>
    <rPh sb="10" eb="12">
      <t>シエン</t>
    </rPh>
    <rPh sb="12" eb="14">
      <t>ジギョウ</t>
    </rPh>
    <phoneticPr fontId="4"/>
  </si>
  <si>
    <t>その他の事業(セミナー,デジタル補助金,デジタル相談窓口等)</t>
    <rPh sb="2" eb="3">
      <t>タ</t>
    </rPh>
    <rPh sb="4" eb="6">
      <t>ジギョウ</t>
    </rPh>
    <rPh sb="16" eb="19">
      <t>ホジョキン</t>
    </rPh>
    <rPh sb="24" eb="28">
      <t>ソウダンマドグチ</t>
    </rPh>
    <rPh sb="28" eb="29">
      <t>トウ</t>
    </rPh>
    <phoneticPr fontId="4"/>
  </si>
  <si>
    <t>DXチャレンジ促進事業</t>
    <rPh sb="7" eb="9">
      <t>ソクシン</t>
    </rPh>
    <rPh sb="9" eb="11">
      <t>ジギョウ</t>
    </rPh>
    <phoneticPr fontId="4"/>
  </si>
  <si>
    <t>DXチャレンジ促進事業</t>
    <rPh sb="7" eb="9">
      <t>ソクシン</t>
    </rPh>
    <rPh sb="9" eb="11">
      <t>ジギョウ</t>
    </rPh>
    <phoneticPr fontId="4"/>
  </si>
  <si>
    <t>中小企業デジタル人材育成研修事業</t>
    <rPh sb="0" eb="2">
      <t>チュウショウ</t>
    </rPh>
    <rPh sb="2" eb="4">
      <t>キギョウ</t>
    </rPh>
    <rPh sb="8" eb="10">
      <t>ジンザイ</t>
    </rPh>
    <rPh sb="10" eb="12">
      <t>イクセイ</t>
    </rPh>
    <rPh sb="12" eb="14">
      <t>ケンシュウ</t>
    </rPh>
    <rPh sb="14" eb="16">
      <t>ジギョウ</t>
    </rPh>
    <phoneticPr fontId="4"/>
  </si>
  <si>
    <t>中小企業デジタル化・ＤＸ促進補助金支給申請書</t>
    <rPh sb="0" eb="2">
      <t>チュウショウ</t>
    </rPh>
    <rPh sb="2" eb="4">
      <t>キギョウ</t>
    </rPh>
    <rPh sb="8" eb="9">
      <t>カ</t>
    </rPh>
    <rPh sb="12" eb="14">
      <t>ソクシン</t>
    </rPh>
    <rPh sb="14" eb="17">
      <t>ホジョキン</t>
    </rPh>
    <rPh sb="17" eb="19">
      <t>シキュウ</t>
    </rPh>
    <rPh sb="19" eb="22">
      <t>シンセイショ</t>
    </rPh>
    <phoneticPr fontId="7"/>
  </si>
  <si>
    <t>支給対象事業の内容</t>
    <rPh sb="0" eb="2">
      <t>シキュウ</t>
    </rPh>
    <rPh sb="2" eb="4">
      <t>タイショウ</t>
    </rPh>
    <phoneticPr fontId="4"/>
  </si>
  <si>
    <t>①支給対象経費</t>
    <rPh sb="1" eb="3">
      <t>シキュウ</t>
    </rPh>
    <rPh sb="3" eb="5">
      <t>タイショウ</t>
    </rPh>
    <rPh sb="5" eb="7">
      <t>ケイヒ</t>
    </rPh>
    <phoneticPr fontId="4"/>
  </si>
  <si>
    <t>　中小企業デジタル化・ＤＸ促進補助金を申請するにあたり、当社が暴力団員又は暴力団若しくは暴力団と密接な関係を有する者でないことを申し立てます。</t>
    <rPh sb="1" eb="3">
      <t>チュウショウ</t>
    </rPh>
    <rPh sb="3" eb="5">
      <t>キギョウ</t>
    </rPh>
    <rPh sb="9" eb="10">
      <t>カ</t>
    </rPh>
    <rPh sb="13" eb="15">
      <t>ソクシン</t>
    </rPh>
    <rPh sb="15" eb="18">
      <t>ホジョキン</t>
    </rPh>
    <rPh sb="19" eb="21">
      <t>シンセイ</t>
    </rPh>
    <rPh sb="28" eb="30">
      <t>トウシャ</t>
    </rPh>
    <rPh sb="31" eb="33">
      <t>ボウリョク</t>
    </rPh>
    <rPh sb="33" eb="35">
      <t>ダンイン</t>
    </rPh>
    <rPh sb="35" eb="36">
      <t>マタ</t>
    </rPh>
    <rPh sb="37" eb="40">
      <t>ボウリョクダン</t>
    </rPh>
    <rPh sb="40" eb="41">
      <t>モ</t>
    </rPh>
    <rPh sb="44" eb="47">
      <t>ボウリョクダン</t>
    </rPh>
    <rPh sb="48" eb="50">
      <t>ミッセツ</t>
    </rPh>
    <rPh sb="51" eb="53">
      <t>カンケイ</t>
    </rPh>
    <rPh sb="54" eb="55">
      <t>ユウ</t>
    </rPh>
    <rPh sb="57" eb="58">
      <t>モノ</t>
    </rPh>
    <rPh sb="64" eb="65">
      <t>モウ</t>
    </rPh>
    <rPh sb="66" eb="67">
      <t>タ</t>
    </rPh>
    <phoneticPr fontId="7"/>
  </si>
  <si>
    <t>　この計画書に係る補助金の支給が暴力団を利するか否かについて、愛知県警察本部長に役員一覧表の住所、氏名、生年月日その他の申立書に記入されている情報を提供し、その意見を聞くことがあります。</t>
    <rPh sb="13" eb="15">
      <t>シキュウ</t>
    </rPh>
    <phoneticPr fontId="4"/>
  </si>
  <si>
    <t>２.事業概要</t>
    <rPh sb="2" eb="6">
      <t>ジギョウガイヨウ</t>
    </rPh>
    <phoneticPr fontId="4"/>
  </si>
  <si>
    <t>３.事業計画</t>
    <rPh sb="2" eb="4">
      <t>ジギョウ</t>
    </rPh>
    <rPh sb="4" eb="6">
      <t>ケイカク</t>
    </rPh>
    <phoneticPr fontId="4"/>
  </si>
  <si>
    <t>４.実施事業（該当部分のみ記載）</t>
    <rPh sb="2" eb="4">
      <t>ジッシ</t>
    </rPh>
    <rPh sb="4" eb="6">
      <t>ジギョウ</t>
    </rPh>
    <rPh sb="7" eb="9">
      <t>ガイトウ</t>
    </rPh>
    <rPh sb="9" eb="11">
      <t>ブブン</t>
    </rPh>
    <rPh sb="13" eb="15">
      <t>キサイ</t>
    </rPh>
    <phoneticPr fontId="4"/>
  </si>
  <si>
    <t xml:space="preserve">【導入手順】（支援事業者からサポートを受ける場合は、その内容）
</t>
    <rPh sb="1" eb="3">
      <t>ドウニュウ</t>
    </rPh>
    <rPh sb="3" eb="5">
      <t>テジュン</t>
    </rPh>
    <rPh sb="7" eb="12">
      <t>シエンジギョウシャ</t>
    </rPh>
    <rPh sb="19" eb="20">
      <t>ウ</t>
    </rPh>
    <rPh sb="22" eb="24">
      <t>バアイ</t>
    </rPh>
    <rPh sb="28" eb="30">
      <t>ナイヨウ</t>
    </rPh>
    <phoneticPr fontId="4"/>
  </si>
  <si>
    <t>【2026年度】</t>
    <phoneticPr fontId="7"/>
  </si>
  <si>
    <t>支給対象事業に要する経費</t>
    <rPh sb="0" eb="2">
      <t>シキュウ</t>
    </rPh>
    <rPh sb="2" eb="4">
      <t>タイショウ</t>
    </rPh>
    <phoneticPr fontId="7"/>
  </si>
  <si>
    <t>補助金支給申請(予定)額</t>
    <rPh sb="0" eb="3">
      <t>ホジョキン</t>
    </rPh>
    <rPh sb="3" eb="5">
      <t>シキュウ</t>
    </rPh>
    <rPh sb="5" eb="7">
      <t>シンセイ</t>
    </rPh>
    <rPh sb="8" eb="10">
      <t>ヨテイ</t>
    </rPh>
    <rPh sb="11" eb="12">
      <t>ガク</t>
    </rPh>
    <phoneticPr fontId="7"/>
  </si>
  <si>
    <t>　※ 各費目に記入する金額は、消費税「抜」の金額を記入してください（消費税については、支給対象外）。</t>
    <rPh sb="3" eb="6">
      <t>カクヒモク</t>
    </rPh>
    <rPh sb="11" eb="13">
      <t>キンガク</t>
    </rPh>
    <rPh sb="15" eb="18">
      <t>ショウヒゼイ</t>
    </rPh>
    <rPh sb="19" eb="20">
      <t>ヌ</t>
    </rPh>
    <rPh sb="22" eb="24">
      <t>キンガク</t>
    </rPh>
    <rPh sb="34" eb="37">
      <t>ショウヒゼイ</t>
    </rPh>
    <rPh sb="43" eb="45">
      <t>シキュウ</t>
    </rPh>
    <rPh sb="45" eb="48">
      <t>タイショウガイ</t>
    </rPh>
    <phoneticPr fontId="7"/>
  </si>
  <si>
    <t>支給対象経費合計　(Ａ)＋(Ｂ)＋(Ｃ)</t>
    <rPh sb="0" eb="2">
      <t>シキュウ</t>
    </rPh>
    <rPh sb="2" eb="4">
      <t>タイショウ</t>
    </rPh>
    <rPh sb="4" eb="6">
      <t>ケイヒ</t>
    </rPh>
    <rPh sb="6" eb="8">
      <t>ゴウケイ</t>
    </rPh>
    <phoneticPr fontId="7"/>
  </si>
  <si>
    <t xml:space="preserve">　中小企業デジタル化・ＤＸ促進補助金の支給を受けたいので、同支給要綱第９条の規定に基づき下記のとおり申請します。 </t>
    <rPh sb="1" eb="3">
      <t>チュウショウ</t>
    </rPh>
    <rPh sb="3" eb="5">
      <t>キギョウ</t>
    </rPh>
    <rPh sb="9" eb="10">
      <t>カ</t>
    </rPh>
    <rPh sb="13" eb="15">
      <t>ソクシン</t>
    </rPh>
    <rPh sb="15" eb="18">
      <t>ホジョキン</t>
    </rPh>
    <rPh sb="19" eb="21">
      <t>シキュウ</t>
    </rPh>
    <rPh sb="22" eb="23">
      <t>ウ</t>
    </rPh>
    <rPh sb="29" eb="30">
      <t>ドウ</t>
    </rPh>
    <rPh sb="30" eb="32">
      <t>シキュウ</t>
    </rPh>
    <rPh sb="32" eb="34">
      <t>ヨウコウ</t>
    </rPh>
    <rPh sb="34" eb="35">
      <t>ダイ</t>
    </rPh>
    <rPh sb="36" eb="37">
      <t>ジョウ</t>
    </rPh>
    <rPh sb="38" eb="40">
      <t>キテイ</t>
    </rPh>
    <rPh sb="41" eb="42">
      <t>モト</t>
    </rPh>
    <rPh sb="50" eb="52">
      <t>シンセイ</t>
    </rPh>
    <phoneticPr fontId="7"/>
  </si>
  <si>
    <t>　公益財団法人あいち産業振興機構では、事務事業から暴力団を排除しております。
　中小企業デジタル化・ＤＸ促進補助金支給要綱第４条の規定により、暴力団員又は暴力団若しくは暴力団と密接な関係を有する者には、補助金を支給しません。また、支給決定後にその旨が明らかになった時は、同要綱第13条の規定により支給決定を取り消します。</t>
    <rPh sb="1" eb="3">
      <t>コウエキ</t>
    </rPh>
    <rPh sb="3" eb="5">
      <t>ザイダン</t>
    </rPh>
    <rPh sb="5" eb="7">
      <t>ホウジン</t>
    </rPh>
    <rPh sb="10" eb="12">
      <t>サンギョウ</t>
    </rPh>
    <rPh sb="12" eb="14">
      <t>シンコウ</t>
    </rPh>
    <rPh sb="14" eb="16">
      <t>キコウ</t>
    </rPh>
    <rPh sb="52" eb="54">
      <t>ソクシン</t>
    </rPh>
    <rPh sb="57" eb="59">
      <t>シキュウ</t>
    </rPh>
    <rPh sb="105" eb="107">
      <t>シキュウ</t>
    </rPh>
    <rPh sb="115" eb="117">
      <t>シキュウ</t>
    </rPh>
    <rPh sb="148" eb="150">
      <t>シキュウ</t>
    </rPh>
    <phoneticPr fontId="4"/>
  </si>
  <si>
    <t>(1)愛知県産業振興課及び次世代産業室の実施するデジタル化・ＤＸ支援施策への参加実績</t>
    <rPh sb="11" eb="12">
      <t>オヨ</t>
    </rPh>
    <rPh sb="20" eb="22">
      <t>ジッシ</t>
    </rPh>
    <phoneticPr fontId="4"/>
  </si>
  <si>
    <t>(2)その他の補助金申請状況</t>
    <rPh sb="5" eb="6">
      <t>タ</t>
    </rPh>
    <rPh sb="7" eb="10">
      <t>ホジョキン</t>
    </rPh>
    <rPh sb="10" eb="14">
      <t>シンセイジョウキョウ</t>
    </rPh>
    <phoneticPr fontId="4"/>
  </si>
  <si>
    <t>(3)あいち産業ＤＸ推進コンソーシアム</t>
    <rPh sb="6" eb="8">
      <t>サンギョウ</t>
    </rPh>
    <rPh sb="10" eb="12">
      <t>スイシン</t>
    </rPh>
    <phoneticPr fontId="4"/>
  </si>
  <si>
    <t>(4)みなし大企業でない</t>
    <rPh sb="6" eb="9">
      <t>ダイキギョウ</t>
    </rPh>
    <phoneticPr fontId="4"/>
  </si>
  <si>
    <t>(5)補助金を知ったきっかけ</t>
    <rPh sb="3" eb="6">
      <t>ホジョキン</t>
    </rPh>
    <rPh sb="7" eb="8">
      <t>シ</t>
    </rPh>
    <phoneticPr fontId="4"/>
  </si>
  <si>
    <t>(6)あいち産業振興機構の施策に関する情報提供・支援を希望するか</t>
    <rPh sb="6" eb="8">
      <t>サンギョウ</t>
    </rPh>
    <rPh sb="8" eb="10">
      <t>シンコウ</t>
    </rPh>
    <rPh sb="10" eb="12">
      <t>キコウ</t>
    </rPh>
    <rPh sb="13" eb="15">
      <t>シサク</t>
    </rPh>
    <rPh sb="16" eb="17">
      <t>カン</t>
    </rPh>
    <rPh sb="19" eb="21">
      <t>ジョウホウ</t>
    </rPh>
    <rPh sb="21" eb="23">
      <t>テイキョウ</t>
    </rPh>
    <rPh sb="24" eb="26">
      <t>シエン</t>
    </rPh>
    <rPh sb="27" eb="29">
      <t>キボウ</t>
    </rPh>
    <phoneticPr fontId="4"/>
  </si>
  <si>
    <t>(1)主たる事業の概要</t>
    <rPh sb="3" eb="4">
      <t>シュ</t>
    </rPh>
    <rPh sb="6" eb="8">
      <t>ジギョウ</t>
    </rPh>
    <rPh sb="9" eb="11">
      <t>ガイヨウ</t>
    </rPh>
    <phoneticPr fontId="4"/>
  </si>
  <si>
    <t>(2)主力製品・サービス</t>
    <rPh sb="3" eb="5">
      <t>シュリョク</t>
    </rPh>
    <rPh sb="5" eb="7">
      <t>セイヒン</t>
    </rPh>
    <phoneticPr fontId="4"/>
  </si>
  <si>
    <t>(1)事業名称</t>
    <rPh sb="3" eb="5">
      <t>ジギョウ</t>
    </rPh>
    <rPh sb="5" eb="7">
      <t>メイショウ</t>
    </rPh>
    <phoneticPr fontId="4"/>
  </si>
  <si>
    <t>(2)経営課題</t>
    <rPh sb="3" eb="7">
      <t>ケイエイカダイ</t>
    </rPh>
    <phoneticPr fontId="4"/>
  </si>
  <si>
    <t>(3)事業目的</t>
    <rPh sb="3" eb="7">
      <t>ジギョウモクテキ</t>
    </rPh>
    <phoneticPr fontId="4"/>
  </si>
  <si>
    <t>(4)事業で達成したい目標（具体的・定量的に記入すること）</t>
    <rPh sb="3" eb="5">
      <t>ジギョウ</t>
    </rPh>
    <rPh sb="6" eb="8">
      <t>タッセイ</t>
    </rPh>
    <rPh sb="11" eb="13">
      <t>モクヒョウ</t>
    </rPh>
    <rPh sb="14" eb="17">
      <t>グタイテキ</t>
    </rPh>
    <rPh sb="18" eb="21">
      <t>テイリョウテキ</t>
    </rPh>
    <rPh sb="22" eb="24">
      <t>キニュウ</t>
    </rPh>
    <phoneticPr fontId="4"/>
  </si>
  <si>
    <t>(1)全体スケジュール</t>
    <rPh sb="3" eb="5">
      <t>ゼンタイ</t>
    </rPh>
    <phoneticPr fontId="4"/>
  </si>
  <si>
    <t>(2)実施項目</t>
    <rPh sb="5" eb="7">
      <t>コウモク</t>
    </rPh>
    <phoneticPr fontId="4"/>
  </si>
  <si>
    <t>(3)実施体制（組織、スタッフ毎の職・氏名、業務分担等）</t>
    <phoneticPr fontId="4"/>
  </si>
  <si>
    <t>(4)資金計画</t>
    <rPh sb="3" eb="7">
      <t>シキンケイカク</t>
    </rPh>
    <phoneticPr fontId="4"/>
  </si>
  <si>
    <t>〒450-0002</t>
    <phoneticPr fontId="4"/>
  </si>
  <si>
    <t>愛知県名古屋市中村区名駅○丁目○番○号</t>
    <rPh sb="0" eb="3">
      <t>アイチケン</t>
    </rPh>
    <rPh sb="3" eb="7">
      <t>ナゴヤシ</t>
    </rPh>
    <rPh sb="7" eb="10">
      <t>ナカムラク</t>
    </rPh>
    <rPh sb="10" eb="12">
      <t>メイエキ</t>
    </rPh>
    <rPh sb="13" eb="14">
      <t>チョウ</t>
    </rPh>
    <rPh sb="14" eb="15">
      <t>メ</t>
    </rPh>
    <rPh sb="16" eb="17">
      <t>バン</t>
    </rPh>
    <rPh sb="18" eb="19">
      <t>ゴウ</t>
    </rPh>
    <phoneticPr fontId="4"/>
  </si>
  <si>
    <t>○○ビル2階</t>
    <rPh sb="5" eb="6">
      <t>カイ</t>
    </rPh>
    <phoneticPr fontId="4"/>
  </si>
  <si>
    <t>あいちデジタル株式会社</t>
    <rPh sb="7" eb="9">
      <t>カブシキ</t>
    </rPh>
    <rPh sb="9" eb="11">
      <t>カイシャ</t>
    </rPh>
    <phoneticPr fontId="4"/>
  </si>
  <si>
    <t>総務課　□□　△△</t>
    <rPh sb="0" eb="3">
      <t>ソウムカ</t>
    </rPh>
    <phoneticPr fontId="4"/>
  </si>
  <si>
    <t>052-○○○-○○○○</t>
    <phoneticPr fontId="4"/>
  </si>
  <si>
    <t>稼働状況の可視化ツール導入による、業務プロセスの効率化と生産性の向上</t>
    <phoneticPr fontId="4"/>
  </si>
  <si>
    <t>○</t>
  </si>
  <si>
    <t>自動車・同附属品製造業</t>
    <phoneticPr fontId="4"/>
  </si>
  <si>
    <t>100人</t>
    <rPh sb="3" eb="4">
      <t>ヒト</t>
    </rPh>
    <phoneticPr fontId="4"/>
  </si>
  <si>
    <t>○○○○円</t>
    <rPh sb="4" eb="5">
      <t>エン</t>
    </rPh>
    <phoneticPr fontId="4"/>
  </si>
  <si>
    <t>ｼﾞｾﾀﾞｲ ﾀﾛｳ</t>
  </si>
  <si>
    <t>次世代 太郎</t>
  </si>
  <si>
    <t>S</t>
  </si>
  <si>
    <t>M</t>
  </si>
  <si>
    <t>名古屋市中区</t>
  </si>
  <si>
    <t>代表取締役</t>
  </si>
  <si>
    <t>ﾛｳﾄﾞｳ ｻﾌﾞﾛｳ</t>
  </si>
  <si>
    <t>労働 三郎</t>
  </si>
  <si>
    <t>名古屋市東区</t>
  </si>
  <si>
    <t>取締役</t>
  </si>
  <si>
    <t>愛知 花子</t>
  </si>
  <si>
    <t>H</t>
  </si>
  <si>
    <t>F</t>
  </si>
  <si>
    <t>名古屋市北区</t>
  </si>
  <si>
    <t>監査役</t>
  </si>
  <si>
    <t>①現状の品質管理プロセスを詳細に分析し、課題を特定することで、品質管理の効率化を図る。
②在庫管理プロセス及び生産計画プロセスを詳細に分析し、課題を特定することで、在庫管理の精度を向上させる。</t>
    <phoneticPr fontId="4"/>
  </si>
  <si>
    <t>課題の洗い出し</t>
  </si>
  <si>
    <t>改善計画の実施準備</t>
    <rPh sb="5" eb="9">
      <t>ジッシジュンビ</t>
    </rPh>
    <phoneticPr fontId="3"/>
  </si>
  <si>
    <t>改善計画の実施</t>
  </si>
  <si>
    <t>改善計画の実施</t>
    <rPh sb="5" eb="7">
      <t>ジッシ</t>
    </rPh>
    <phoneticPr fontId="3"/>
  </si>
  <si>
    <t>成果報告書の作成</t>
    <rPh sb="0" eb="2">
      <t>セイカ</t>
    </rPh>
    <rPh sb="2" eb="5">
      <t>ホウコクショ</t>
    </rPh>
    <rPh sb="6" eb="8">
      <t>サクセイ</t>
    </rPh>
    <phoneticPr fontId="3"/>
  </si>
  <si>
    <t>①現状分析と課題の洗い出し
②品質管理プロセスの改善計画策定
③在庫管理プロセスの改善計画策定
④生産計画プロセスの改善計画策定
⑤改善計画の実施準備
⑥改善計画の実施
⑦効果測定と改善策の実施</t>
    <phoneticPr fontId="4"/>
  </si>
  <si>
    <t>○○銀行</t>
    <rPh sb="2" eb="4">
      <t>ギンコウ</t>
    </rPh>
    <phoneticPr fontId="4"/>
  </si>
  <si>
    <t>本補助金</t>
    <rPh sb="0" eb="1">
      <t>ホン</t>
    </rPh>
    <rPh sb="1" eb="4">
      <t>ホジョキン</t>
    </rPh>
    <phoneticPr fontId="4"/>
  </si>
  <si>
    <t>○○　〇〇</t>
  </si>
  <si>
    <t>●●中小企業診断士事務所
住所：愛知県名古屋市○○区○○町3-2-1</t>
    <rPh sb="13" eb="15">
      <t>ジュウショ</t>
    </rPh>
    <rPh sb="16" eb="19">
      <t>アイチケン</t>
    </rPh>
    <rPh sb="19" eb="23">
      <t>ナゴヤシ</t>
    </rPh>
    <rPh sb="25" eb="26">
      <t>ク</t>
    </rPh>
    <rPh sb="28" eb="29">
      <t>マチ</t>
    </rPh>
    <phoneticPr fontId="3"/>
  </si>
  <si>
    <t>中小企業診断士</t>
    <rPh sb="0" eb="4">
      <t>チュウショウキギョウ</t>
    </rPh>
    <rPh sb="4" eb="7">
      <t>シンダンシ</t>
    </rPh>
    <phoneticPr fontId="3"/>
  </si>
  <si>
    <t>自由記述（10行程度）</t>
    <rPh sb="0" eb="4">
      <t>ジユウキジュツ</t>
    </rPh>
    <rPh sb="7" eb="10">
      <t>ギョウテイド</t>
    </rPh>
    <phoneticPr fontId="3"/>
  </si>
  <si>
    <t>①現状の品質管理、在庫管理、生産計画プロセスを詳細に分析し、課題を特定する。
②課題に基づいた改善計画を策定し、業務プロセスの効率化と精度向上を図る。</t>
  </si>
  <si>
    <t>①現状分析と課題の洗い出し
－品質管理：品質管理プロセスを詳細に分析し、手作業によるデータ記録や分析の非効率性を特定する。
－在庫管理：在庫管理プロセスを詳細に分析し、手作業による在庫把握の不正確さを特定する。
－生産計画：生産計画プロセスを詳細に分析し、需要予測の不十分さを特定する。
②改善計画の策定
－品質管理プロセスの改善計画：品質データの自動収集と分析を行うための改善計画を策定する。
－在庫管理プロセスの改善計画：在庫の正確な把握と管理を実現するための改善計画を策定する。
－生産計画プロセスの改善計画：需要予測の精度を向上させるための改善計画を策定する。
③改善計画の実施準備
－改善計画の実施に必要なリソース（人材、予算、設備）を確保し、準備を進める。
④改善計画の実施
－それぞれの計画を実施し、データ収集、分析及びフィードバックを行う。</t>
    <phoneticPr fontId="4"/>
  </si>
  <si>
    <t>現状分析と課題の洗い出し</t>
  </si>
  <si>
    <t>改善計画の策定</t>
  </si>
  <si>
    <t>改善計画の実施準備</t>
  </si>
  <si>
    <t>○○補助金（経産省）申請中</t>
    <rPh sb="2" eb="5">
      <t>ホジョキン</t>
    </rPh>
    <rPh sb="6" eb="9">
      <t>ケイサンショウ</t>
    </rPh>
    <rPh sb="10" eb="12">
      <t>シンセイ</t>
    </rPh>
    <rPh sb="12" eb="13">
      <t>ナカ</t>
    </rPh>
    <phoneticPr fontId="4"/>
  </si>
  <si>
    <t>2025年度</t>
  </si>
  <si>
    <t>品質管理、在庫管理、生産計画の各プロセスの改善計画策定</t>
    <rPh sb="10" eb="12">
      <t>セイサン</t>
    </rPh>
    <rPh sb="12" eb="14">
      <t>ケイカク</t>
    </rPh>
    <rPh sb="15" eb="16">
      <t>カク</t>
    </rPh>
    <rPh sb="25" eb="27">
      <t>サクテイ</t>
    </rPh>
    <phoneticPr fontId="3"/>
  </si>
  <si>
    <t>①稼働状況の可視化ツールを導入することで、業務プロセスの効率化と生産性の向上を図る。
②データ管理の自動化と情報の一元管理を実現し、業務処理時間の短縮とミスの削減を目指す。</t>
    <phoneticPr fontId="4"/>
  </si>
  <si>
    <t>①稼働状況を可視化し、要因を把握することで、稼働率を改善し生産性を向上させる
   - 稼働状況の可視化ツールを導入し、稼働率のデータをリアルタイムで取得できるようにする。
   - 稼働状況の分析に基づき改善策を実施し、売上高を○円増加させる。
②データ管理の自動化と情報の一元管理を実現し、業務処理時間の短縮とミスの削減を目指す
   - デジタルツールを導入し、手書き資料からのデータ入力を自動化する。
   - データの一元管理により情報の検索時間を○%短縮し、経費を○円削減する。</t>
    <phoneticPr fontId="4"/>
  </si>
  <si>
    <t>①品質管理の効率化
－品質管理プロセスの改善により、品質管理にかかる時間を50%削減する。
②在庫管理の精度向上
‐在庫管理プロセスの改善により、過剰在庫を30%削減し、欠品を20%減少させる。
③生産計画の最適化
‐生産計画プロセスの改善により、製品の過剰生産を25%削減し、不足を15%減少させる。</t>
    <phoneticPr fontId="4"/>
  </si>
  <si>
    <t>①デジタルツールの導入準備（7月）
②デジタルツールの導入と初期設定（8月）
③トレーニングの実施（9月）
④ツールの試験運用とフィードバック収集（10月)
⑤本格運用開始とデータ収集（11月）
⑥効果測定と改善策の実施（12月）</t>
    <rPh sb="15" eb="16">
      <t>ツキ</t>
    </rPh>
    <rPh sb="95" eb="96">
      <t>ツキ</t>
    </rPh>
    <rPh sb="113" eb="114">
      <t>ツキ</t>
    </rPh>
    <phoneticPr fontId="4"/>
  </si>
  <si>
    <t>当社
委託先等</t>
    <phoneticPr fontId="4"/>
  </si>
  <si>
    <t>○○○○（生産ライン可視化ツール）</t>
  </si>
  <si>
    <t>△△株式会社（名古屋市○○区○○町123）</t>
    <rPh sb="7" eb="10">
      <t>ナゴヤ</t>
    </rPh>
    <rPh sb="10" eb="11">
      <t>シ</t>
    </rPh>
    <rPh sb="13" eb="14">
      <t>ク</t>
    </rPh>
    <rPh sb="16" eb="17">
      <t>チョウ</t>
    </rPh>
    <phoneticPr fontId="3"/>
  </si>
  <si>
    <t>効果測定と改善策の実施（12月）
・○○導入前後の生産性を比較し、具体的な指標（例：業務処理時間の短縮率、生産量の増加率）を用いて評価する。
   - 生産性指標: 稼働率、サイクルタイム、停止時間
   - 評価期間: 1ヶ月
・労働時間の削減効果を測定し、具体的な指標（例：業務時間の削減率、従業員の作業負担軽減率）を用いて評価する。
   - 労働時間指標: 業務時間、作業負担
   - 評価期間: 1ヶ月</t>
    <phoneticPr fontId="4"/>
  </si>
  <si>
    <t>①各機械別の稼働状況を正確に収集することで、正確な稼働率を把握する。
   - 稼働率を○%向上させることを目標とする。
   - データでの管理により、改善活動に取り組んだ効果の比較を迅速に行うことができる。
②リアルタイムで情報を得ることで、停止原因と結び付けて記録可能とし、改善活動に向けた情報を得る。
   - 停止時間を○%削減することを目標とする。
   - 停止原因の分析に基づき、具体的な改善策を実施する。
③機械設備ごとで生産性向上に向けた問題点を可視化し、改善活動に取り組むことで生産性や収益向上を期待する。
   - 生産量を○%増加させることを目標とする。
   - 改善活動の効果を定量的に評価し、継続的な改善を図る。</t>
    <phoneticPr fontId="4"/>
  </si>
  <si>
    <t>機構ＨＰ</t>
  </si>
  <si>
    <t>①システムパフォーマンスの向上とメンテナンスコストの削減
　‐新環境への移行により、システムの処理速度を○%向上させる。
　‐業務プロセスの効率化により、業務処理時間を○%短縮する。
　‐システムの安定性向上によりダウンタイムを減少させ、メンテナンスコストを年間○%削減する。
②デジタルツールや別システムとの連携
　‐最新のデジタルツールやクラウドサービス、別のシステムとの連携を実現する。
　‐各部門で分散していたデータを統合し、リアルタイムでの情報把握を可能にするための基盤を構築する。</t>
    <phoneticPr fontId="4"/>
  </si>
  <si>
    <t>【システム移行の目的】
既存システムの課題を解決し、業務プロセスの効率化と生産性の向上を図ることを目的とする。
【変化点】
パフォーマンスの向上: 新環境への移行により、システムの処理速度が向上し、業務効率が改善される。
メンテナンスコストの削減: 新システムはメンテナンスが容易であり、コスト削減が期待できる。
リアルタイムモニタリング: 管理物件の状況をリアルタイムで監視し、異常が発生した際には即座に通知する機能を追加。
データの一元管理: 各部門で分散していたデータを統合し、リアルタイムでの情報把握を可能にする。
【解決される問題点】
老朽化によるパフォーマンス低下: 新システムにより、システムのパフォーマンスが向上し、業務効率が改善される。
高いメンテナンスコスト: 新システムはメンテナンスが容易であり、コスト削減が期待できる。
情報の連携: 新システムは最新のデジタルツールやクラウドサービスとの連携が可能であり、業務の柔軟性と拡張性が向上する。</t>
    <rPh sb="172" eb="174">
      <t>カンリ</t>
    </rPh>
    <rPh sb="174" eb="176">
      <t>ブッケン</t>
    </rPh>
    <phoneticPr fontId="4"/>
  </si>
  <si>
    <t>①移行準備（7月）
②既存システムのデータバックアップと新環境の設定（8月）
③トレーニングの実施（9月）
④新環境の試験運用とフィードバック収集（9月）
⑤本格運用開始とデータ収集（10～11月）
⑥効果測定と改善策の実施（12月）</t>
    <phoneticPr fontId="4"/>
  </si>
  <si>
    <t>保守体制: システム導入後の保守体制は、（株）△△が担当し、定期的なメンテナンスと障害対応、バックアップ管理を提供する。
保守コスト: 保守コストは年間○○円を予定しており、システムの安定運用を確保するための費用として計上する。</t>
    <phoneticPr fontId="4"/>
  </si>
  <si>
    <t>システムパフォーマンスの向上とメンテナンスコストの削減
・新環境への移行により、システムの処理速度を○%向上させる。
・業務プロセスの効率化により、業務処理時間を○%短縮する。
・メンテナンスコストを年間○%削減し、システムの安定性向上によりダウンタイムを○%減少させる。
デジタルツールや別のシステムとの連携
・最新のデジタルツールやクラウドサービス、別のシステムとの連携を実現する。
・各部門で分散していたデータを統合し、リアルタイムでの情報把握を可能にするための基盤を構築する。</t>
    <phoneticPr fontId="4"/>
  </si>
  <si>
    <t>Ａ＋Ｂ</t>
  </si>
  <si>
    <t>　様々なタイプの工作機械があり、作業の標準化が出来ておらず、熟練技術者のカンコツに頼っているため、業務効率化ができない。
　各生産設備の稼働実績を担当者の手書きの資料で管理しているため、正確な可動率などを把握できない。また、紙での管理のためデータとして活用できておらず、一日の業務終了後に資料をまとめているため、停止していた理由等を検討することもなく、記録するだけになっている。</t>
    <phoneticPr fontId="4"/>
  </si>
  <si>
    <t>　各生産設備の稼働実績を担当者の手書き資料で管理しているため、正確な稼働率を把握できない。また、紙での管理のためデータとして活用できず、一日の業務終了後に資料をまとめるため、停止していた理由等を検討することもなく、記録するだけになっている。このため、業務効率化が進まず、生産性が低下している。</t>
    <phoneticPr fontId="4"/>
  </si>
  <si>
    <t>　製造ラインモニタリングサービスで、生産個数や機械の停止時間、サイクルタイムなどの生産の基本項目を可視化し、工場の生産性向上を実現する。設備停止の際に、その場で停止要因を紐づけて記録することができる。
　情報はクラウド上に蓄積され、場所に依存せず、パソコンやモバイル端末からリアルタイムに情報管理が可能である。</t>
    <phoneticPr fontId="4"/>
  </si>
  <si>
    <t>①作業の標準化により、属人的な業務プロセスから脱却する
・標準化された手順書やマニュアルの作成・配布を完了する。
・業務プロセスの標準化により、業務エラーの発生率を○%削減する。
②稼働状況を可視化し、要因を把握することで、稼働率の改善し生産性を向上させる
・稼働状況の可視化ツールを導入し、稼働率のデータをリアルタイムで取得できるようにする。
・稼働状況の分析に基づき、改善策を実施し、生産性を○%向上させる。</t>
    <phoneticPr fontId="4"/>
  </si>
  <si>
    <t>①現状分析と課題の洗い出し
②標準化対象業務の選定
③標準化手順書・マニュアルの作成
④稼働状況可視化ツールの導入
⑤改善策の検討と実施</t>
    <phoneticPr fontId="4"/>
  </si>
  <si>
    <t>○○銀行</t>
    <rPh sb="2" eb="4">
      <t>ギンコウ</t>
    </rPh>
    <phoneticPr fontId="3"/>
  </si>
  <si>
    <t>本補助金</t>
    <rPh sb="0" eb="4">
      <t>ホンホジョキン</t>
    </rPh>
    <phoneticPr fontId="3"/>
  </si>
  <si>
    <t>①現状分析と課題の特定
②業務プロセス標準化の支援
③稼働状況可視化ツールの選定支援</t>
    <rPh sb="29" eb="31">
      <t>ジョウキョウ</t>
    </rPh>
    <rPh sb="31" eb="34">
      <t>カシカ</t>
    </rPh>
    <phoneticPr fontId="3"/>
  </si>
  <si>
    <t>①現行の業務プロセスを詳細に分析する。業務フローの可視化、現場観察などを通じて、業務の現状を把握する。
   - 業務フローの可視化: 各工程の詳細なフローチャートを作成し、ボトルネックを特定する。
   - 現場観察: 各工程の作業を観察し、非効率な部分や改善点を洗い出す。
   - データ収集: 生産データ、稼働データ、品質データを収集し、分析する。
②業務の標準化を進めるための手順書やマニュアルの作成を支援する。
   - 手順書の作成: 各工程の標準作業手順書を作成し、従業員に配布する。
   - マニュアルの作成: 各工程の詳細な作業マニュアルを作成し、従業員にトレーニングを実施する。
   - 標準化の評価: 標準化手順の定着状況を評価し、必要に応じて改善を行う。
③稼働状況をリアルタイムで把握するためのツールを選定する支援を行う。複数のツールを比較検討し、機能やコスト、導入の容易さなどを評価する。
   - ツールの比較検討: 複数の稼働状況可視化ツールを比較し、機能、コスト、導入の容易さを評価する。
   - ツールの選定: 最適なツールを選定し、導入計画を策定する。
   - 導入準備: ツールの導入に必要なリソースを確保し、導入準備を進める。</t>
    <phoneticPr fontId="4"/>
  </si>
  <si>
    <t>現状分析と課題の特定</t>
    <rPh sb="0" eb="2">
      <t>ゲンジョウ</t>
    </rPh>
    <rPh sb="2" eb="4">
      <t>ブンセキ</t>
    </rPh>
    <rPh sb="5" eb="7">
      <t>カダイ</t>
    </rPh>
    <rPh sb="8" eb="10">
      <t>トクテイ</t>
    </rPh>
    <phoneticPr fontId="3"/>
  </si>
  <si>
    <t>業務プロセス標準化の支援</t>
  </si>
  <si>
    <t>稼働状況可視化ツールの選定支援</t>
  </si>
  <si>
    <t>①現状分析と課題の特定を通じて、業務のボトルネックや非効率な部分を明確にし、改善策を実施することで、業務プロセスの効率化を図る。
・ボトルネックの特定: 各工程のボトルネックを特定し、改善策を実施する。
・非効率な部分の改善: 非効率な部分を洗い出し、具体的な改善策を実施する。
②標準化手順書やマニュアルの作成により、業務の一貫性と効率性を向上させる。属人的な業務プロセスから脱却し、業務の標準化率を向上させる。
③複数のツールを比較検討し、機能やコスト、導入の容易さなどを評価する。ツールを早期導入するため、プロジェクト開始から○ヶ月以内に導入計画の策定を目指す。
・ツールの選定: 最適なツールを選定し、導入計画を策定する。
・導入計画の策定: プロジェクト開始から3ヶ月以内に導入計画を策定する。</t>
    <phoneticPr fontId="4"/>
  </si>
  <si>
    <t>△△株式会社
住所：愛知県名古屋市○○区○○町1-2-3</t>
    <rPh sb="7" eb="9">
      <t>ジュウショ</t>
    </rPh>
    <rPh sb="10" eb="13">
      <t>アイチケン</t>
    </rPh>
    <rPh sb="13" eb="16">
      <t>ナゴヤ</t>
    </rPh>
    <rPh sb="16" eb="17">
      <t>シ</t>
    </rPh>
    <rPh sb="19" eb="20">
      <t>ク</t>
    </rPh>
    <rPh sb="22" eb="23">
      <t>チョウ</t>
    </rPh>
    <phoneticPr fontId="3"/>
  </si>
  <si>
    <t>製造ラインの稼働状況をリアルタイムでモニタリングするツール
・以下の機能を想定している。
   - 生産個数のリアルタイム表示
   - 機械の停止時間の記録と分析
   - サイクルタイム（1つの工程に要する時間）の計測
   - 生産の基本項目をグラフやダッシュボードで可視化
   - 設備停止の際の停止要因の記録と分析
   - クラウド上に情報を蓄積し、場所に依存せず、パソコンやモバイル端末からリアルタイムにアクセス可能</t>
    <phoneticPr fontId="4"/>
  </si>
  <si>
    <t>①各機械別の稼働状況を正確に取集することができるため、正確な稼働率を把握する。
  - 稼働率を具体的に10%向上させることを目標とする。
  - データでの管理により、改善活動に取り組んだ際の効果の比較を迅速に行う。
②リアルタイムで情報を得ることで、停止原因と結び付けて記録可能とし、停止原因の分析に基づき、具体的な改善策を実施する。
③機械設備ごとで生産性向上に向けた問題点を可視化し、改善活動に取り組むことで生産性や収益向上を期待する。</t>
    <phoneticPr fontId="4"/>
  </si>
  <si>
    <t>①既存システムの新環境への移行により、メンテナンスコストの削減とシステムパフォーマンスの向上を図る。
②生産計画の立案を効率化し、計画の変更や調整を迅速に行える体制を構築する。</t>
    <phoneticPr fontId="4"/>
  </si>
  <si>
    <t>　当社は自動車用ブラケットの板金加工を主力に、Tier2メーカー向けに部品を供給している。成形・溶接工程には一部自動化設備を導入しつつ、仕上げや微細調整は熟練技術者の手作業で行い、高精度・高品質を確保している。また、小ロット多品種生産への柔軟対応と工程改善により、安定した納期と品質維持を実現している。</t>
    <phoneticPr fontId="4"/>
  </si>
  <si>
    <t>　現在使用している生産管理システムは導入から10年以上が経過しており、メンテナンスコストが増加している。さらに、システムのパフォーマンスが低下しており、業務効率が悪化している。
　また、生産計画の立案が属人的であり、計画の変更や調整が迅速に行えないため、生産効率が低下している。</t>
    <phoneticPr fontId="4"/>
  </si>
  <si>
    <t>①システムパフォーマンスの向上とメンテナンスコストの削減
・新環境への移行により、システムの処理速度を○%向上させる。
・システムの安定性向上によりダウンタイムを減少させ、メンテナンスコストを年間○%削減する。
②生産計画の効率化
・現状分析と課題の特定を通じて、業務のボトルネックや非効率な部分を明確にし、改善策を実施することで、業務プロセスの効率化を図る。
・生産効率を年間○%向上させる。</t>
    <phoneticPr fontId="4"/>
  </si>
  <si>
    <t>①現状分析と課題の特定
②業務プロセス標準化の支援
③生産計画システムの選定支援</t>
  </si>
  <si>
    <t>①現行の業務プロセスを詳細に分析する。業務フローの可視化、現場観察などを通じて、業務の現状を把握する。
　‐業務フローの可視化: 各工程の詳細なフローチャートを作成し、ボトルネックを特定する。
　‐現場観察: 各工程の作業を観察し、非効率な部分や改善点を洗い出す。
　‐データ収集: 生産データ、稼働データ、品質データを収集し、分析する。
②業務の標準化を進めるための手順書やマニュアルの作成を支援する。
　‐手順書の作成: 各工程の標準作業手順書を作成し、従業員に配布する。
　‐マニュアルの作成: 各工程の詳細な作業マニュアルを作成し、従業員にトレーニングを実施する。
　‐標準化の評価: 標準化手順の定着状況を評価し、必要に応じて改善を行う。
③生産計画システムを選定する支援を行う。複数のシステムを比較検討し、機能やコスト、導入の容易さなどを評価する。
　‐システムの比較検討: 複数の生産計画システムを比較し、機能、コスト、導入の容易さを評価する。
　‐システムの選定: 最適なシステムを選定し、導入計画を策定する。
　‐導入準備: システムの導入に必要なリソースを確保し、導入準備を進める。</t>
    <phoneticPr fontId="4"/>
  </si>
  <si>
    <t>生産計画システムの選定支援</t>
  </si>
  <si>
    <t>①現状分析と課題の特定を通じて、業務のボトルネックや非効率な部分を明確にし、改善策を実施することで、業務プロセスの効率化を図る。
・ボトルネックの特定: 各工程のボトルネックを特定し、改善策を実施する。
・非効率な部分の改善: 非効率な部分を洗い出し、具体的な改善策を実施する。
②標準化手順書やマニュアルの作成により、業務の一貫性と効率性を向上させる。属人的な業務プロセスから脱却し、業務の標準化率を向上させる。
③複数のシステムを比較検討し、機能やコスト、導入の容易さなどを評価する。ツールを早期導入するため、プロジェクト開始から3ヶ月以内に導入計画の策定を目指す。
・システムの選定: 最適なシステムを選定し、導入計画を策定する。
・導入計画の策定: プロジェクト開始から3ヶ月以内に導入計画を策定する。</t>
    <phoneticPr fontId="4"/>
  </si>
  <si>
    <t>　現在使用している生産管理システムは導入から10年以上が経過しており、メンテナンスコストが増加している。また、システムのパフォーマンスが低下しており、業務効率が悪化している。さらに、現在のシステムは最新のデジタルツールやクラウドサービスとの連携が難しく、新しい技術を導入する際に大きな障害となっている。これにより、業務の柔軟性や拡張性が制限されている。</t>
    <phoneticPr fontId="4"/>
  </si>
  <si>
    <t>【システム移行の目的】
既存システムの課題を解決し、業務プロセスの効率化と生産性の向上を図ることを目的とする。
【変化点】
パフォーマンスの向上: 新環境への移行により、システムの処理速度が向上し、業務効率が改善される。
メンテナンスコストの削減: 新システムはメンテナンスが容易であり、コスト削減が期待できる。
リアルタイムモニタリング: 各生産設備の稼働状況をリアルタイムで監視し、異常が発生した際には即座に通知する機能を追加。
データの一元管理: 各部門で分散していたデータを統合し、リアルタイムでの情報把握を可能にする。
【解決する問題点】
老朽化によるパフォーマンス低下: 新システムにより、システムのパフォーマンスが向上し、業務効率が改善される。
高いメンテナンスコスト: 新システムはメンテナンスが容易であり、コスト削減が期待できる。
情報の連携: 新システムは最新のデジタルツールやクラウドサービスとの連携が可能であり、業務の柔軟性と拡張性が向上する。</t>
    <phoneticPr fontId="4"/>
  </si>
  <si>
    <t>－</t>
    <phoneticPr fontId="4"/>
  </si>
  <si>
    <t>システムパフォーマンスの向上とメンテナンスコストの削減
・新環境への移行により、システムの処理速度を○%向上させる。
・メンテナンスコストを年間○%削減し、システムの安定性向上によりダウンタイムを減少させる。</t>
    <phoneticPr fontId="4"/>
  </si>
  <si>
    <t>コンサルティング費</t>
  </si>
  <si>
    <t>現状分析と課題の特定</t>
  </si>
  <si>
    <t>16時間×＠20,000円</t>
    <rPh sb="2" eb="4">
      <t>ジカン</t>
    </rPh>
    <rPh sb="12" eb="13">
      <t>エン</t>
    </rPh>
    <phoneticPr fontId="4"/>
  </si>
  <si>
    <t>24時間×＠20,000円</t>
  </si>
  <si>
    <t>4時間×＠20,000円</t>
  </si>
  <si>
    <t>初期費用</t>
  </si>
  <si>
    <t>サービス利用料</t>
  </si>
  <si>
    <t>デジタルツールの初期設定費用</t>
    <rPh sb="8" eb="10">
      <t>ショキ</t>
    </rPh>
    <rPh sb="10" eb="12">
      <t>セッテイ</t>
    </rPh>
    <rPh sb="12" eb="14">
      <t>ヒヨウ</t>
    </rPh>
    <phoneticPr fontId="4"/>
  </si>
  <si>
    <t>デジタルツールの月額利用料</t>
    <rPh sb="8" eb="10">
      <t>ゲツガク</t>
    </rPh>
    <rPh sb="10" eb="13">
      <t>リヨウリョウ</t>
    </rPh>
    <rPh sb="12" eb="13">
      <t>リョウ</t>
    </rPh>
    <phoneticPr fontId="3"/>
  </si>
  <si>
    <t>賃借料</t>
  </si>
  <si>
    <t>データ確認のために使用する機器のレンタル料</t>
    <rPh sb="3" eb="5">
      <t>カクニン</t>
    </rPh>
    <rPh sb="9" eb="11">
      <t>シヨウ</t>
    </rPh>
    <rPh sb="13" eb="15">
      <t>キキ</t>
    </rPh>
    <rPh sb="20" eb="21">
      <t>リョウ</t>
    </rPh>
    <phoneticPr fontId="4"/>
  </si>
  <si>
    <t>委託費</t>
  </si>
  <si>
    <t>外注費</t>
  </si>
  <si>
    <t>デジタルツールの操作に係る研修の委託費用</t>
    <rPh sb="8" eb="10">
      <t>ソウサ</t>
    </rPh>
    <rPh sb="11" eb="12">
      <t>カカ</t>
    </rPh>
    <rPh sb="13" eb="15">
      <t>ケンシュウ</t>
    </rPh>
    <rPh sb="16" eb="18">
      <t>イタク</t>
    </rPh>
    <rPh sb="18" eb="20">
      <t>ヒヨウ</t>
    </rPh>
    <phoneticPr fontId="4"/>
  </si>
  <si>
    <t>デジタルツール最適化に係るコンサルティング費用</t>
    <rPh sb="7" eb="10">
      <t>サイテキカ</t>
    </rPh>
    <rPh sb="11" eb="12">
      <t>カカ</t>
    </rPh>
    <rPh sb="21" eb="23">
      <t>ヒヨウ</t>
    </rPh>
    <phoneticPr fontId="4"/>
  </si>
  <si>
    <t>8時間×＠20,000円</t>
    <phoneticPr fontId="4"/>
  </si>
  <si>
    <t>01</t>
    <phoneticPr fontId="4"/>
  </si>
  <si>
    <t>05</t>
    <phoneticPr fontId="4"/>
  </si>
  <si>
    <t>08</t>
    <phoneticPr fontId="4"/>
  </si>
  <si>
    <t>02</t>
    <phoneticPr fontId="4"/>
  </si>
  <si>
    <t>品質管理、在庫管理、生産計画の現状分析</t>
    <phoneticPr fontId="4"/>
  </si>
  <si>
    <t>当社
委託先等</t>
    <rPh sb="0" eb="2">
      <t>トウシャ</t>
    </rPh>
    <rPh sb="13" eb="15">
      <t>イタク</t>
    </rPh>
    <rPh sb="15" eb="16">
      <t>サキ</t>
    </rPh>
    <rPh sb="16" eb="17">
      <t>ナド</t>
    </rPh>
    <phoneticPr fontId="4"/>
  </si>
  <si>
    <t>　製造過程での品質管理が一部手作業で行われており、データの記録や分析に時間がかかる。また、品質データの一元管理ができておらず、情報の更新漏れや重複が発生しやすい。在庫管理についても手作業で行われている工程があり、在庫の正確な把握が難しく、過剰在庫や欠品が発生しやすい。加えて、需要予測が不十分であり、生産計画が不確実なため、製品の過剰生産や不足が発生しやすい。</t>
    <rPh sb="12" eb="14">
      <t>イチブ</t>
    </rPh>
    <rPh sb="100" eb="102">
      <t>コウテイ</t>
    </rPh>
    <rPh sb="134" eb="135">
      <t>クワ</t>
    </rPh>
    <phoneticPr fontId="4"/>
  </si>
  <si>
    <t>①デジタルツールの導入準備（7月）
・必要なリソースの確保（人材、予算、設備）する。
   - 人材: マネージャー○名、ITエンジニア○名、現場担当者○名
   - 設備: サーバー1台、ネットワーク機器、モニタリング用センサー10個
・導入計画の策定
   - 導入スケジュールの詳細な計画を作成し、各ステップの担当者と期限を明確にする。
② デジタルツールの導入と初期設定（8月）
・△△（株）のサポートを受け、○○のインストールと初期設定を行う。
・動作確認を行い、問題がないことを確認する。
   - 動作確認テスト: 1週間（各生産ラインでのテストを実施）
③トレーニングの実施（9月）
・関係者に対してツールの使用方法に関するトレーニングを実施する。
   - トレーニング内容: 基本操作、データ入力方法、モニタリング機能の使用方法
   - トレーニング期間: 2週間（1日2時間のセッションを10回実施）
   - 参加者: 現場担当者、管理職
④ツールの試験運用とフィードバック収集（10月)
・一部の生産ラインで○○の試験運用を開始し、実際の生産フローに組み込む。
   - 試験運用期間: 1ヶ月
   - 試験運用対象: 主要な生産ライン3本
・試験運用期間中に関係者からフィードバックを収集し、改善点を洗い出す。
   - フィードバック収集方法: 定期的なミーティング、アンケート調査
・フィードバックを基にツールの設定や運用方法を調整し、最適化を図る。
   - 改善点の実施: 1週間
⑤本格運用開始とデータ収集（11月）
・全社的に○○の本格運用を開始し、生産プロセスに完全に組み込む。
   - 運用開始予定日: 11月1日
・△△（株）のサポートを受けながら、データ収集と生産プロセスのモニタリングを行い、定期的に評価を実施する。
   - データ収集期間: 1ヶ月
   - 評価方法: 月次レポートの作成と分析</t>
    <rPh sb="198" eb="201">
      <t>カブ</t>
    </rPh>
    <rPh sb="740" eb="743">
      <t>カブ</t>
    </rPh>
    <phoneticPr fontId="4"/>
  </si>
  <si>
    <t>7月: 移行準備
　必要なリソースの確保（人材、予算、設備）
　移行計画の策定
8月: 既存システムのデータバックアップと新環境の設定
　（株）△△のサポートを受け、既存システムのデータバックアップを実施
　新環境の設定と初期設定を行う
9月: トレーニングの実施
　関係者に対して新環境でのシステム使用方法に関するトレーニングを実施する
9月: 試験運用とフィードバック収集
　一部の業務で新環境の試験運用を開始し、実際の業務フローに組み込む
　試験運用期間中に関係者からフィードバックを収集し、改善点を洗い出す
10月: 本格運用の開始、データ移行
　全社的に新環境での本格運用を開始し、既存システムからのデータ移行を実施
　（株）△△のサポートを受けながら、データ移行と業務プロセスのモニタリングを行い、定期的に評価を実施する
11月: 本格運用、データ収集
　新環境での本格運用を継続し、データ収集とモニタリングを行う
12月: 効果測定と改善策の実施
　システム移行前後の生産性を比較し、具体的な指標（例：業務処理時間の短縮率、生産量の増加率）を用いて評価する
　労働時間の削減効果を測定し、具体的な指標（例：業務時間の削減率、従業員の作業負担軽減率）を用いて評価する
　効果測定を基に、改善策を実施する</t>
    <rPh sb="69" eb="72">
      <t>カブ</t>
    </rPh>
    <rPh sb="315" eb="318">
      <t>カブ</t>
    </rPh>
    <rPh sb="546" eb="547">
      <t>モト</t>
    </rPh>
    <phoneticPr fontId="4"/>
  </si>
  <si>
    <t>①現状分析と課題の洗い出し
②標準化対象業務の選定
③標準化手順書・マニュアルの作成
④生産計画システムの選定支援、導入
⑤改善策の検討と実施
⑥既存システムのデータバックアップと新環境の設定
⑦トレーニングの実施
⑧試験運用とフィードバック収集
⑨本格運用開始とデータ収集
⑩効果測定と改善策の実施</t>
    <rPh sb="53" eb="55">
      <t>センテイ</t>
    </rPh>
    <rPh sb="55" eb="57">
      <t>シエン</t>
    </rPh>
    <phoneticPr fontId="4"/>
  </si>
  <si>
    <t>4か月×3アカウント×@150,000円</t>
    <phoneticPr fontId="4"/>
  </si>
  <si>
    <t>4か月×5台×＠1,000円</t>
    <phoneticPr fontId="4"/>
  </si>
  <si>
    <t>①既存システムを新環境へ移行することで、メンテナンスコストの削減とシステムパフォーマンスの向上を図る。
②最新のデジタルツールやクラウドサービスとの連携が可能なシステム体制を構築する。</t>
    <phoneticPr fontId="4"/>
  </si>
  <si>
    <t>　現在使用している生産管理システムは導入から10年以上が経過しており、メンテナンスコストが増加している。さらに、システムのパフォーマンスが低下しており、業務効率が悪化している。
　また、最新のデジタルツールやクラウドサービスとの連携が難しく、新しい技術を導入する際に大きな障害となっている。これにより、業務の柔軟性や拡張性が制限されている。</t>
    <rPh sb="93" eb="95">
      <t>サイシン</t>
    </rPh>
    <rPh sb="114" eb="116">
      <t>レンケイ</t>
    </rPh>
    <rPh sb="117" eb="118">
      <t>ムズカ</t>
    </rPh>
    <rPh sb="121" eb="122">
      <t>アタラ</t>
    </rPh>
    <rPh sb="124" eb="126">
      <t>ギジュツ</t>
    </rPh>
    <rPh sb="127" eb="129">
      <t>ドウニュウ</t>
    </rPh>
    <rPh sb="131" eb="132">
      <t>サイ</t>
    </rPh>
    <rPh sb="133" eb="134">
      <t>オオ</t>
    </rPh>
    <rPh sb="136" eb="138">
      <t>ショウガイ</t>
    </rPh>
    <rPh sb="151" eb="153">
      <t>ギョウム</t>
    </rPh>
    <rPh sb="154" eb="157">
      <t>ジュウナンセイ</t>
    </rPh>
    <rPh sb="158" eb="161">
      <t>カクチョウセイ</t>
    </rPh>
    <rPh sb="162" eb="164">
      <t>セイゲン</t>
    </rPh>
    <phoneticPr fontId="4"/>
  </si>
  <si>
    <t>①作業の標準化により、属人的な業務プロセスから脱却する。
②稼働状況を可視化し、要因を把握することで、稼働率を改善し生産性を向上させる。</t>
    <phoneticPr fontId="4"/>
  </si>
  <si>
    <t>小規模企業者</t>
    <rPh sb="0" eb="3">
      <t>ショウキボ</t>
    </rPh>
    <rPh sb="3" eb="5">
      <t>キギョウ</t>
    </rPh>
    <rPh sb="5" eb="6">
      <t>シャ</t>
    </rPh>
    <phoneticPr fontId="4"/>
  </si>
  <si>
    <t>（株）△△（愛知県○○市□□町123）</t>
    <phoneticPr fontId="4"/>
  </si>
  <si>
    <t>代表取締役　次世代　太郎</t>
    <rPh sb="0" eb="2">
      <t>ダイヒョウ</t>
    </rPh>
    <rPh sb="2" eb="5">
      <t>トリシマリヤク</t>
    </rPh>
    <rPh sb="6" eb="9">
      <t>ジセダイ</t>
    </rPh>
    <rPh sb="10" eb="12">
      <t>タロウ</t>
    </rPh>
    <phoneticPr fontId="4"/>
  </si>
  <si>
    <t>ｱｲﾁ ﾊﾅｺ</t>
    <phoneticPr fontId="4"/>
  </si>
  <si>
    <t>　内装固定用ブラケット・金具：車両の内装パネルや部品（ドア内張り、センターコンソール、スイッチパネルなど）を正しい位置にしっかり固定するための板金加工部品や金具</t>
    <phoneticPr fontId="4"/>
  </si>
  <si>
    <t>　品質管理効率化と在庫・生産計画最適化</t>
    <phoneticPr fontId="4"/>
  </si>
  <si>
    <t>　品質管理の効率化：品質管理プロセスの改善により、品質管理にかかる時間を50%削減する。
在庫管理の精度向上：在庫管理プロセスの改善により、過剰在庫を30%削減し、欠品を20%減少させる。
生産計画の最適化：生産計画プロセスの改善により、製品の過剰生産を25%削減し、不足を15%減少させる。</t>
    <phoneticPr fontId="4"/>
  </si>
  <si>
    <t>　稼働状況の可視化ツール導入による、業務プロセスの効率化と生産性の向上</t>
    <rPh sb="1" eb="3">
      <t>カドウ</t>
    </rPh>
    <rPh sb="3" eb="5">
      <t>ジョウキョウ</t>
    </rPh>
    <rPh sb="6" eb="8">
      <t>カシ</t>
    </rPh>
    <rPh sb="8" eb="9">
      <t>カ</t>
    </rPh>
    <rPh sb="12" eb="14">
      <t>ドウニュウ</t>
    </rPh>
    <rPh sb="18" eb="20">
      <t>ギョウム</t>
    </rPh>
    <rPh sb="25" eb="27">
      <t>コウリツ</t>
    </rPh>
    <rPh sb="27" eb="28">
      <t>カ</t>
    </rPh>
    <rPh sb="29" eb="31">
      <t>セイサン</t>
    </rPh>
    <rPh sb="31" eb="32">
      <t>セイ</t>
    </rPh>
    <rPh sb="33" eb="35">
      <t>コウジョウ</t>
    </rPh>
    <phoneticPr fontId="3"/>
  </si>
  <si>
    <t>デジタルツールの導入準備</t>
    <phoneticPr fontId="4"/>
  </si>
  <si>
    <t>デジタルツールの導入と初期設定</t>
    <phoneticPr fontId="4"/>
  </si>
  <si>
    <t>トレーニングの実施</t>
    <rPh sb="7" eb="9">
      <t>ジッシ</t>
    </rPh>
    <phoneticPr fontId="3"/>
  </si>
  <si>
    <t>試験運用とフィードバック収集</t>
    <phoneticPr fontId="4"/>
  </si>
  <si>
    <t>本格運用の開始、データ収集</t>
    <phoneticPr fontId="4"/>
  </si>
  <si>
    <t>効果測定と改善策の実施</t>
    <rPh sb="0" eb="2">
      <t>コウカ</t>
    </rPh>
    <rPh sb="2" eb="4">
      <t>ソクテイ</t>
    </rPh>
    <rPh sb="5" eb="7">
      <t>カイゼン</t>
    </rPh>
    <rPh sb="7" eb="8">
      <t>サク</t>
    </rPh>
    <rPh sb="9" eb="11">
      <t>ジッシ</t>
    </rPh>
    <phoneticPr fontId="3"/>
  </si>
  <si>
    <t>　生産効率向上とデータ連携を目指すシステム改修計画</t>
    <phoneticPr fontId="4"/>
  </si>
  <si>
    <t>移行準備</t>
    <phoneticPr fontId="4"/>
  </si>
  <si>
    <t>既存システムのデータバックアップと新環境の設定</t>
    <phoneticPr fontId="4"/>
  </si>
  <si>
    <t>トレーニングの実施、試験運用とフィードバック収集</t>
    <rPh sb="7" eb="9">
      <t>ジッシ</t>
    </rPh>
    <phoneticPr fontId="3"/>
  </si>
  <si>
    <t>本格運用の開始、データ移行</t>
    <phoneticPr fontId="4"/>
  </si>
  <si>
    <t>本格運用、データ収集</t>
    <phoneticPr fontId="4"/>
  </si>
  <si>
    <t>　稼働状況の可視化ツール導入による、業務プロセスの効率化と生産性の向上</t>
    <phoneticPr fontId="4"/>
  </si>
  <si>
    <t>現状分析と課題の洗い出し</t>
    <phoneticPr fontId="4"/>
  </si>
  <si>
    <t>標準化手順書・マニュアルの作成開始
稼働状況可視化ツールの選定と導入準備</t>
    <phoneticPr fontId="4"/>
  </si>
  <si>
    <t>標準化手順書・マニュアルの完成
稼働状況可視化ツールの導入</t>
    <phoneticPr fontId="4"/>
  </si>
  <si>
    <t>稼働状況のデータ収集開始
標準化手順書・マニュアルの運用開始</t>
    <phoneticPr fontId="4"/>
  </si>
  <si>
    <t>標準化手順の定着状況の確認とフィードバック
稼働状況データ収集と分析</t>
    <phoneticPr fontId="4"/>
  </si>
  <si>
    <t>標準化手順の見直しと最適化
稼働状況の改善効果の評価</t>
    <phoneticPr fontId="4"/>
  </si>
  <si>
    <t>現状分析と課題の洗い出し</t>
    <phoneticPr fontId="4"/>
  </si>
  <si>
    <t>標準化手順書・マニュアルの作成
生産計画システムの選定と導入準備、既存システムのデータバックアップ
生産計画システムの更新、新環境の設定、トレーニングの実施</t>
    <phoneticPr fontId="4"/>
  </si>
  <si>
    <t>稼働状況のデータ収集開始
標準化手順書・マニュアルの運用開始</t>
    <phoneticPr fontId="4"/>
  </si>
  <si>
    <t>標準化手順の定着状況の確認とフィードバック
稼働状況データ収集と分析、本格運用の開始</t>
    <phoneticPr fontId="4"/>
  </si>
  <si>
    <t>標準化手順の定着状況の確認とフィードバック
稼働状況データ収集と分析</t>
    <phoneticPr fontId="4"/>
  </si>
  <si>
    <t>標準化手順の見直しと最適化
稼働状況の改善効果の評価</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</si>
</sst>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lt;=999]000;[&lt;=9999]000\-00;000\-0000"/>
    <numFmt numFmtId="178" formatCode="#,##0&quot;円&quot;"/>
    <numFmt numFmtId="179" formatCode="#,##0&quot;人&quot;"/>
    <numFmt numFmtId="180" formatCode="#,##0_);[Red]\(#,##0\)"/>
    <numFmt numFmtId="181" formatCode="#&quot;時&quot;&quot;間&quot;"/>
    <numFmt numFmtId="182" formatCode="#&quot;回&quot;&quot;／&quot;&quot;月&quot;"/>
    <numFmt numFmtId="183" formatCode="#&quot;ヶ&quot;&quot;月&quot;"/>
    <numFmt numFmtId="184" formatCode="&quot;【区分】&quot;@"/>
  </numFmts>
  <fonts count="46">
    <font>
      <sz val="11"/>
      <color theme="1"/>
      <name val="Yu Gothic"/>
      <family val="2"/>
      <scheme val="minor"/>
    </font>
    <font>
      <sz val="12"/>
      <color theme="1"/>
      <name val="ＭＳ 明朝"/>
      <family val="1"/>
      <charset val="128"/>
    </font>
    <font>
      <u/>
      <sz val="12"/>
      <color theme="10"/>
      <name val="ＭＳ 明朝"/>
      <family val="1"/>
      <charset val="128"/>
    </font>
    <font>
      <b/>
      <u/>
      <sz val="12"/>
      <color theme="10"/>
      <name val="ＭＳ ゴシック"/>
      <family val="3"/>
      <charset val="128"/>
    </font>
    <font>
      <sz val="6"/>
      <name val="Yu Gothic"/>
      <family val="3"/>
      <charset val="128"/>
      <scheme val="minor"/>
    </font>
    <font>
      <u/>
      <sz val="12"/>
      <color theme="10"/>
      <name val="BIZ UDゴシック"/>
      <family val="3"/>
      <charset val="128"/>
    </font>
    <font>
      <sz val="12"/>
      <name val="ＭＳ 明朝"/>
      <family val="1"/>
      <charset val="128"/>
    </font>
    <font>
      <sz val="6"/>
      <name val="ＭＳ 明朝"/>
      <family val="1"/>
      <charset val="128"/>
    </font>
    <font>
      <sz val="12"/>
      <color theme="1"/>
      <name val="BIZ UDゴシック"/>
      <family val="3"/>
      <charset val="128"/>
    </font>
    <font>
      <sz val="11"/>
      <name val="ＭＳ 明朝"/>
      <family val="1"/>
      <charset val="128"/>
    </font>
    <font>
      <b/>
      <sz val="9"/>
      <color indexed="81"/>
      <name val="MS P ゴシック"/>
      <family val="3"/>
      <charset val="128"/>
    </font>
    <font>
      <sz val="10"/>
      <name val="ＭＳ 明朝"/>
      <family val="1"/>
      <charset val="128"/>
    </font>
    <font>
      <sz val="12"/>
      <color theme="0"/>
      <name val="ＭＳ 明朝"/>
      <family val="1"/>
      <charset val="128"/>
    </font>
    <font>
      <sz val="11"/>
      <color theme="1"/>
      <name val="ＭＳ 明朝"/>
      <family val="1"/>
      <charset val="128"/>
    </font>
    <font>
      <i/>
      <sz val="11"/>
      <name val="ＭＳ 明朝"/>
      <family val="1"/>
      <charset val="128"/>
    </font>
    <font>
      <b/>
      <sz val="12"/>
      <name val="ＭＳ ゴシック"/>
      <family val="3"/>
      <charset val="128"/>
    </font>
    <font>
      <b/>
      <sz val="14"/>
      <name val="ＭＳ ゴシック"/>
      <family val="3"/>
      <charset val="128"/>
    </font>
    <font>
      <b/>
      <sz val="10"/>
      <name val="ＭＳ Ｐゴシック"/>
      <family val="3"/>
      <charset val="128"/>
    </font>
    <font>
      <b/>
      <sz val="10"/>
      <name val="ＭＳ 明朝"/>
      <family val="1"/>
      <charset val="128"/>
    </font>
    <font>
      <sz val="10"/>
      <name val="ＭＳ ゴシック"/>
      <family val="3"/>
      <charset val="128"/>
    </font>
    <font>
      <sz val="10"/>
      <name val="ＭＳ Ｐゴシック"/>
      <family val="3"/>
      <charset val="128"/>
    </font>
    <font>
      <b/>
      <sz val="12"/>
      <color theme="0"/>
      <name val="ＭＳ ゴシック"/>
      <family val="3"/>
      <charset val="128"/>
    </font>
    <font>
      <sz val="10"/>
      <color theme="0"/>
      <name val="ＭＳ Ｐゴシック"/>
      <family val="3"/>
      <charset val="128"/>
    </font>
    <font>
      <sz val="10"/>
      <color theme="0"/>
      <name val="ＭＳ 明朝"/>
      <family val="1"/>
      <charset val="128"/>
    </font>
    <font>
      <sz val="8"/>
      <name val="ＭＳ 明朝"/>
      <family val="1"/>
      <charset val="128"/>
    </font>
    <font>
      <sz val="8"/>
      <name val="ＭＳ ゴシック"/>
      <family val="3"/>
      <charset val="128"/>
    </font>
    <font>
      <sz val="10"/>
      <color theme="1"/>
      <name val="ＭＳ ゴシック"/>
      <family val="3"/>
      <charset val="128"/>
    </font>
    <font>
      <sz val="10"/>
      <color rgb="FF0070C0"/>
      <name val="ＭＳ ゴシック"/>
      <family val="3"/>
      <charset val="128"/>
    </font>
    <font>
      <sz val="10"/>
      <color rgb="FFFF0000"/>
      <name val="ＭＳ ゴシック"/>
      <family val="3"/>
      <charset val="128"/>
    </font>
    <font>
      <b/>
      <sz val="10"/>
      <name val="ＭＳ ゴシック"/>
      <family val="3"/>
      <charset val="128"/>
    </font>
    <font>
      <b/>
      <sz val="10"/>
      <color rgb="FF0070C0"/>
      <name val="ＭＳ ゴシック"/>
      <family val="3"/>
      <charset val="128"/>
    </font>
    <font>
      <sz val="7"/>
      <name val="ＭＳ Ｐ明朝"/>
      <family val="1"/>
      <charset val="128"/>
    </font>
    <font>
      <sz val="10"/>
      <name val="ＭＳ Ｐ明朝"/>
      <family val="1"/>
      <charset val="128"/>
    </font>
    <font>
      <b/>
      <sz val="8"/>
      <name val="ＭＳ ゴシック"/>
      <family val="3"/>
      <charset val="128"/>
    </font>
    <font>
      <sz val="12"/>
      <color theme="1"/>
      <name val="ＭＳ ゴシック"/>
      <family val="3"/>
      <charset val="128"/>
    </font>
    <font>
      <sz val="12"/>
      <color theme="0"/>
      <name val="ＭＳ ゴシック"/>
      <family val="3"/>
      <charset val="128"/>
    </font>
    <font>
      <sz val="9"/>
      <name val="ＭＳ ゴシック"/>
      <family val="3"/>
      <charset val="128"/>
    </font>
    <font>
      <sz val="16"/>
      <name val="ＭＳ 明朝"/>
      <family val="1"/>
      <charset val="128"/>
    </font>
    <font>
      <sz val="7"/>
      <name val="ＭＳ 明朝"/>
      <family val="1"/>
      <charset val="128"/>
    </font>
    <font>
      <sz val="12"/>
      <name val="ＭＳ ゴシック"/>
      <family val="3"/>
      <charset val="128"/>
    </font>
    <font>
      <sz val="11"/>
      <color rgb="FFFF0000"/>
      <name val="ＭＳ 明朝"/>
      <family val="1"/>
      <charset val="128"/>
    </font>
    <font>
      <sz val="12"/>
      <color rgb="FFFF0000"/>
      <name val="ＭＳ 明朝"/>
      <family val="1"/>
      <charset val="128"/>
    </font>
    <font>
      <sz val="7"/>
      <color rgb="FFFF0000"/>
      <name val="ＭＳ 明朝"/>
      <family val="1"/>
      <charset val="128"/>
    </font>
    <font>
      <sz val="8"/>
      <color rgb="FFFF0000"/>
      <name val="ＭＳ 明朝"/>
      <family val="1"/>
      <charset val="128"/>
    </font>
    <font>
      <sz val="9"/>
      <color rgb="FFFF0000"/>
      <name val="ＭＳ ゴシック"/>
      <family val="3"/>
      <charset val="128"/>
    </font>
    <font>
      <sz val="8"/>
      <color rgb="FFFF0000"/>
      <name val="ＭＳ 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rgb="FFFFCCCC"/>
        <bgColor indexed="64"/>
      </patternFill>
    </fill>
    <fill>
      <patternFill patternType="solid">
        <fgColor theme="0" tint="-0.14999847407452621"/>
        <bgColor indexed="64"/>
      </patternFill>
    </fill>
    <fill>
      <patternFill patternType="solid">
        <fgColor theme="8" tint="-0.249977111117893"/>
        <bgColor indexed="64"/>
      </patternFill>
    </fill>
  </fills>
  <borders count="9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hair">
        <color indexed="64"/>
      </right>
      <top style="double">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style="hair">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rgb="FF002060"/>
      </left>
      <right/>
      <top/>
      <bottom/>
      <diagonal/>
    </border>
    <border>
      <left/>
      <right style="thin">
        <color rgb="FF002060"/>
      </right>
      <top/>
      <bottom/>
      <diagonal/>
    </border>
    <border>
      <left style="thin">
        <color rgb="FF002060"/>
      </left>
      <right style="thin">
        <color rgb="FF002060"/>
      </right>
      <top/>
      <bottom style="dotted">
        <color rgb="FF002060"/>
      </bottom>
      <diagonal/>
    </border>
    <border>
      <left style="thin">
        <color rgb="FF002060"/>
      </left>
      <right/>
      <top/>
      <bottom style="dotted">
        <color rgb="FF002060"/>
      </bottom>
      <diagonal/>
    </border>
    <border>
      <left/>
      <right style="thin">
        <color rgb="FF002060"/>
      </right>
      <top/>
      <bottom style="dotted">
        <color rgb="FF002060"/>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style="medium">
        <color rgb="FF002060"/>
      </bottom>
      <diagonal/>
    </border>
    <border>
      <left style="thin">
        <color rgb="FF002060"/>
      </left>
      <right style="dotted">
        <color rgb="FF002060"/>
      </right>
      <top style="thin">
        <color rgb="FF002060"/>
      </top>
      <bottom/>
      <diagonal/>
    </border>
    <border>
      <left style="dotted">
        <color rgb="FF002060"/>
      </left>
      <right style="dotted">
        <color rgb="FF002060"/>
      </right>
      <top style="thin">
        <color rgb="FF002060"/>
      </top>
      <bottom/>
      <diagonal/>
    </border>
    <border>
      <left style="dotted">
        <color rgb="FF002060"/>
      </left>
      <right style="thin">
        <color rgb="FF002060"/>
      </right>
      <top style="thin">
        <color rgb="FF002060"/>
      </top>
      <bottom/>
      <diagonal/>
    </border>
    <border>
      <left style="thin">
        <color rgb="FF002060"/>
      </left>
      <right style="dotted">
        <color rgb="FF002060"/>
      </right>
      <top style="thin">
        <color rgb="FF002060"/>
      </top>
      <bottom style="thin">
        <color rgb="FF002060"/>
      </bottom>
      <diagonal/>
    </border>
    <border>
      <left style="dotted">
        <color rgb="FF002060"/>
      </left>
      <right style="dotted">
        <color rgb="FF002060"/>
      </right>
      <top style="thin">
        <color rgb="FF002060"/>
      </top>
      <bottom style="thin">
        <color rgb="FF002060"/>
      </bottom>
      <diagonal/>
    </border>
    <border>
      <left style="dotted">
        <color rgb="FF002060"/>
      </left>
      <right style="thin">
        <color rgb="FF002060"/>
      </right>
      <top style="thin">
        <color rgb="FF002060"/>
      </top>
      <bottom style="thin">
        <color rgb="FF002060"/>
      </bottom>
      <diagonal/>
    </border>
    <border>
      <left style="thin">
        <color rgb="FF002060"/>
      </left>
      <right style="dotted">
        <color rgb="FF002060"/>
      </right>
      <top style="thin">
        <color rgb="FF002060"/>
      </top>
      <bottom style="medium">
        <color rgb="FF002060"/>
      </bottom>
      <diagonal/>
    </border>
    <border>
      <left style="dotted">
        <color rgb="FF002060"/>
      </left>
      <right style="dotted">
        <color rgb="FF002060"/>
      </right>
      <top style="thin">
        <color rgb="FF002060"/>
      </top>
      <bottom style="medium">
        <color rgb="FF002060"/>
      </bottom>
      <diagonal/>
    </border>
    <border>
      <left style="dotted">
        <color rgb="FF002060"/>
      </left>
      <right style="thin">
        <color rgb="FF002060"/>
      </right>
      <top style="thin">
        <color rgb="FF002060"/>
      </top>
      <bottom style="medium">
        <color rgb="FF002060"/>
      </bottom>
      <diagonal/>
    </border>
    <border>
      <left/>
      <right style="thin">
        <color rgb="FF002060"/>
      </right>
      <top style="dotted">
        <color rgb="FF002060"/>
      </top>
      <bottom style="dotted">
        <color rgb="FF002060"/>
      </bottom>
      <diagonal/>
    </border>
    <border>
      <left/>
      <right style="thin">
        <color rgb="FF002060"/>
      </right>
      <top style="dotted">
        <color rgb="FF002060"/>
      </top>
      <bottom style="thin">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top style="dotted">
        <color rgb="FF002060"/>
      </top>
      <bottom style="dotted">
        <color rgb="FF002060"/>
      </bottom>
      <diagonal/>
    </border>
    <border>
      <left style="thin">
        <color rgb="FF002060"/>
      </left>
      <right/>
      <top style="dotted">
        <color rgb="FF002060"/>
      </top>
      <bottom style="thin">
        <color rgb="FF002060"/>
      </bottom>
      <diagonal/>
    </border>
    <border>
      <left style="thin">
        <color rgb="FF002060"/>
      </left>
      <right/>
      <top style="medium">
        <color rgb="FF002060"/>
      </top>
      <bottom style="thin">
        <color rgb="FF002060"/>
      </bottom>
      <diagonal/>
    </border>
    <border>
      <left/>
      <right/>
      <top style="medium">
        <color rgb="FF002060"/>
      </top>
      <bottom style="thin">
        <color rgb="FF002060"/>
      </bottom>
      <diagonal/>
    </border>
    <border>
      <left/>
      <right style="thin">
        <color rgb="FF002060"/>
      </right>
      <top style="medium">
        <color rgb="FF002060"/>
      </top>
      <bottom style="thin">
        <color rgb="FF002060"/>
      </bottom>
      <diagonal/>
    </border>
    <border>
      <left style="thin">
        <color rgb="FF002060"/>
      </left>
      <right style="thin">
        <color indexed="64"/>
      </right>
      <top style="thin">
        <color rgb="FF002060"/>
      </top>
      <bottom style="thin">
        <color rgb="FF002060"/>
      </bottom>
      <diagonal/>
    </border>
    <border>
      <left/>
      <right style="thin">
        <color indexed="64"/>
      </right>
      <top style="thin">
        <color rgb="FF002060"/>
      </top>
      <bottom style="thin">
        <color rgb="FF002060"/>
      </bottom>
      <diagonal/>
    </border>
    <border>
      <left/>
      <right/>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thin">
        <color rgb="FF002060"/>
      </top>
      <bottom style="thin">
        <color rgb="FF002060"/>
      </bottom>
      <diagonal/>
    </border>
    <border>
      <left style="thin">
        <color indexed="64"/>
      </left>
      <right style="thin">
        <color indexed="64"/>
      </right>
      <top style="hair">
        <color indexed="64"/>
      </top>
      <bottom style="double">
        <color indexed="64"/>
      </bottom>
      <diagonal/>
    </border>
    <border>
      <left style="thin">
        <color rgb="FF002060"/>
      </left>
      <right/>
      <top style="thin">
        <color indexed="64"/>
      </top>
      <bottom style="thin">
        <color rgb="FF002060"/>
      </bottom>
      <diagonal/>
    </border>
    <border>
      <left/>
      <right/>
      <top style="thin">
        <color indexed="64"/>
      </top>
      <bottom style="thin">
        <color rgb="FF002060"/>
      </bottom>
      <diagonal/>
    </border>
    <border>
      <left/>
      <right style="thin">
        <color rgb="FF002060"/>
      </right>
      <top style="thin">
        <color indexed="64"/>
      </top>
      <bottom style="thin">
        <color rgb="FF002060"/>
      </bottom>
      <diagonal/>
    </border>
    <border>
      <left style="thin">
        <color indexed="64"/>
      </left>
      <right/>
      <top/>
      <bottom style="thin">
        <color rgb="FF002060"/>
      </bottom>
      <diagonal/>
    </border>
    <border>
      <left style="thin">
        <color indexed="64"/>
      </left>
      <right style="thin">
        <color rgb="FF002060"/>
      </right>
      <top/>
      <bottom/>
      <diagonal/>
    </border>
  </borders>
  <cellStyleXfs count="6">
    <xf numFmtId="0" fontId="0" fillId="0" borderId="0"/>
    <xf numFmtId="0" fontId="2"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cellStyleXfs>
  <cellXfs count="375">
    <xf numFmtId="0" fontId="0" fillId="0" borderId="0" xfId="0"/>
    <xf numFmtId="0" fontId="9" fillId="0" borderId="0" xfId="2" applyFont="1" applyAlignment="1" applyProtection="1">
      <alignment horizontal="left" vertical="center"/>
      <protection locked="0"/>
    </xf>
    <xf numFmtId="0" fontId="9" fillId="0" borderId="3" xfId="2" applyFont="1" applyBorder="1" applyProtection="1">
      <alignment vertical="center"/>
      <protection locked="0"/>
    </xf>
    <xf numFmtId="0" fontId="11" fillId="0" borderId="0" xfId="4" applyFont="1" applyAlignment="1">
      <alignment horizontal="center" vertical="center"/>
    </xf>
    <xf numFmtId="0" fontId="11" fillId="0" borderId="0" xfId="4" applyFont="1">
      <alignment vertical="center"/>
    </xf>
    <xf numFmtId="180" fontId="11" fillId="0" borderId="0" xfId="5" applyNumberFormat="1" applyFont="1" applyAlignment="1">
      <alignment vertical="center"/>
    </xf>
    <xf numFmtId="38" fontId="11" fillId="0" borderId="0" xfId="5" applyFont="1" applyAlignment="1">
      <alignment vertical="center"/>
    </xf>
    <xf numFmtId="0" fontId="18" fillId="0" borderId="0" xfId="4" applyFont="1" applyAlignment="1">
      <alignment horizontal="center" vertical="center"/>
    </xf>
    <xf numFmtId="0" fontId="19" fillId="0" borderId="0" xfId="4" applyFont="1">
      <alignment vertical="center"/>
    </xf>
    <xf numFmtId="180" fontId="19" fillId="0" borderId="0" xfId="4" applyNumberFormat="1" applyFont="1">
      <alignment vertical="center"/>
    </xf>
    <xf numFmtId="0" fontId="20" fillId="0" borderId="0" xfId="4" applyFont="1">
      <alignment vertical="center"/>
    </xf>
    <xf numFmtId="0" fontId="21" fillId="3" borderId="0" xfId="4" applyFont="1" applyFill="1" applyAlignment="1">
      <alignment horizontal="left" vertical="center"/>
    </xf>
    <xf numFmtId="0" fontId="22" fillId="3" borderId="0" xfId="4" applyFont="1" applyFill="1">
      <alignment vertical="center"/>
    </xf>
    <xf numFmtId="0" fontId="23" fillId="3" borderId="0" xfId="4" applyFont="1" applyFill="1">
      <alignment vertical="center"/>
    </xf>
    <xf numFmtId="0" fontId="24" fillId="0" borderId="0" xfId="4" applyFont="1" applyAlignment="1">
      <alignment horizontal="center" vertical="center"/>
    </xf>
    <xf numFmtId="0" fontId="24" fillId="0" borderId="0" xfId="4" applyFont="1">
      <alignment vertical="center"/>
    </xf>
    <xf numFmtId="0" fontId="26" fillId="2" borderId="29" xfId="4" applyFont="1" applyFill="1" applyBorder="1" applyAlignment="1">
      <alignment horizontal="center" vertical="center"/>
    </xf>
    <xf numFmtId="180" fontId="27" fillId="2" borderId="30" xfId="5" applyNumberFormat="1" applyFont="1" applyFill="1" applyBorder="1" applyAlignment="1">
      <alignment vertical="center"/>
    </xf>
    <xf numFmtId="180" fontId="27" fillId="4" borderId="30" xfId="5" applyNumberFormat="1" applyFont="1" applyFill="1" applyBorder="1" applyAlignment="1">
      <alignment vertical="center"/>
    </xf>
    <xf numFmtId="38" fontId="19" fillId="0" borderId="29" xfId="5" applyFont="1" applyFill="1" applyBorder="1" applyAlignment="1">
      <alignment vertical="center"/>
    </xf>
    <xf numFmtId="38" fontId="28" fillId="0" borderId="33" xfId="5" applyFont="1" applyFill="1" applyBorder="1" applyAlignment="1">
      <alignment vertical="center" wrapText="1"/>
    </xf>
    <xf numFmtId="0" fontId="31" fillId="0" borderId="0" xfId="4" applyFont="1">
      <alignment vertical="center"/>
    </xf>
    <xf numFmtId="0" fontId="32" fillId="0" borderId="0" xfId="4" applyFont="1" applyAlignment="1">
      <alignment horizontal="center" vertical="center"/>
    </xf>
    <xf numFmtId="180" fontId="32" fillId="0" borderId="0" xfId="5" applyNumberFormat="1" applyFont="1" applyFill="1" applyBorder="1" applyAlignment="1">
      <alignment vertical="center"/>
    </xf>
    <xf numFmtId="38" fontId="32" fillId="0" borderId="0" xfId="5" applyFont="1" applyBorder="1" applyAlignment="1">
      <alignment vertical="center" wrapText="1"/>
    </xf>
    <xf numFmtId="0" fontId="32" fillId="0" borderId="0" xfId="4" applyFont="1">
      <alignment vertical="center"/>
    </xf>
    <xf numFmtId="180" fontId="32" fillId="0" borderId="0" xfId="5" applyNumberFormat="1" applyFont="1" applyFill="1" applyAlignment="1">
      <alignment vertical="center"/>
    </xf>
    <xf numFmtId="38" fontId="32" fillId="0" borderId="0" xfId="5" applyFont="1" applyFill="1" applyAlignment="1">
      <alignment vertical="center" wrapText="1"/>
    </xf>
    <xf numFmtId="180" fontId="32" fillId="0" borderId="0" xfId="5" applyNumberFormat="1" applyFont="1" applyAlignment="1">
      <alignment vertical="center"/>
    </xf>
    <xf numFmtId="38" fontId="32" fillId="0" borderId="0" xfId="5" applyFont="1" applyAlignment="1">
      <alignment vertical="center" wrapText="1"/>
    </xf>
    <xf numFmtId="12" fontId="11" fillId="0" borderId="0" xfId="4" applyNumberFormat="1" applyFont="1">
      <alignment vertical="center"/>
    </xf>
    <xf numFmtId="38" fontId="32" fillId="0" borderId="0" xfId="5" applyFont="1" applyAlignment="1">
      <alignment vertical="center"/>
    </xf>
    <xf numFmtId="0" fontId="34" fillId="0" borderId="79" xfId="0" applyFont="1" applyBorder="1" applyAlignment="1">
      <alignment horizontal="center" vertical="center"/>
    </xf>
    <xf numFmtId="38" fontId="25" fillId="0" borderId="29" xfId="5" applyFont="1" applyFill="1" applyBorder="1" applyAlignment="1">
      <alignment vertical="center"/>
    </xf>
    <xf numFmtId="180" fontId="23" fillId="3" borderId="9" xfId="5" applyNumberFormat="1" applyFont="1" applyFill="1" applyBorder="1" applyAlignment="1">
      <alignment vertical="center"/>
    </xf>
    <xf numFmtId="38" fontId="23" fillId="3" borderId="9" xfId="5" applyFont="1" applyFill="1" applyBorder="1" applyAlignment="1">
      <alignment vertical="center"/>
    </xf>
    <xf numFmtId="180" fontId="23" fillId="3" borderId="0" xfId="5" applyNumberFormat="1" applyFont="1" applyFill="1" applyBorder="1" applyAlignment="1">
      <alignment vertical="center"/>
    </xf>
    <xf numFmtId="38" fontId="23" fillId="3" borderId="0" xfId="5" applyFont="1" applyFill="1" applyBorder="1" applyAlignment="1">
      <alignment vertical="center"/>
    </xf>
    <xf numFmtId="0" fontId="36" fillId="2" borderId="14" xfId="4" applyFont="1" applyFill="1" applyBorder="1" applyAlignment="1">
      <alignment horizontal="center" vertical="center" wrapText="1"/>
    </xf>
    <xf numFmtId="180" fontId="36" fillId="2" borderId="21" xfId="5" applyNumberFormat="1" applyFont="1" applyFill="1" applyBorder="1" applyAlignment="1">
      <alignment horizontal="center" vertical="center" wrapText="1"/>
    </xf>
    <xf numFmtId="38" fontId="36" fillId="2" borderId="22" xfId="5" applyFont="1" applyFill="1" applyBorder="1" applyAlignment="1">
      <alignment horizontal="center" vertical="center" wrapText="1"/>
    </xf>
    <xf numFmtId="0" fontId="36" fillId="2" borderId="14" xfId="4" applyFont="1" applyFill="1" applyBorder="1" applyAlignment="1">
      <alignment horizontal="center" vertical="center" shrinkToFit="1"/>
    </xf>
    <xf numFmtId="0" fontId="29" fillId="0" borderId="10" xfId="4" applyFont="1" applyBorder="1" applyAlignment="1">
      <alignment horizontal="center" vertical="center"/>
    </xf>
    <xf numFmtId="12" fontId="30" fillId="0" borderId="82" xfId="5" applyNumberFormat="1" applyFont="1" applyBorder="1" applyAlignment="1">
      <alignment horizontal="center" vertical="center" wrapText="1"/>
    </xf>
    <xf numFmtId="38" fontId="30" fillId="0" borderId="83" xfId="5" applyFont="1" applyBorder="1" applyAlignment="1">
      <alignment horizontal="center" vertical="center" wrapText="1"/>
    </xf>
    <xf numFmtId="38" fontId="23" fillId="3" borderId="2" xfId="5" applyFont="1" applyFill="1" applyBorder="1" applyAlignment="1">
      <alignment vertical="center"/>
    </xf>
    <xf numFmtId="0" fontId="36" fillId="2" borderId="10" xfId="4" applyFont="1" applyFill="1" applyBorder="1" applyAlignment="1">
      <alignment horizontal="center" vertical="center"/>
    </xf>
    <xf numFmtId="38" fontId="23" fillId="3" borderId="11" xfId="5" applyFont="1" applyFill="1" applyBorder="1" applyAlignment="1">
      <alignment vertical="center"/>
    </xf>
    <xf numFmtId="180" fontId="30" fillId="5" borderId="21" xfId="5" applyNumberFormat="1" applyFont="1" applyFill="1" applyBorder="1" applyAlignment="1">
      <alignment vertical="center"/>
    </xf>
    <xf numFmtId="38" fontId="29" fillId="0" borderId="84" xfId="5" applyFont="1" applyFill="1" applyBorder="1" applyAlignment="1">
      <alignment vertical="center"/>
    </xf>
    <xf numFmtId="38" fontId="33" fillId="6" borderId="81" xfId="5" applyFont="1" applyFill="1" applyBorder="1" applyAlignment="1">
      <alignment horizontal="center" vertical="center" wrapText="1"/>
    </xf>
    <xf numFmtId="38" fontId="33" fillId="6" borderId="82" xfId="5" applyFont="1" applyFill="1" applyBorder="1" applyAlignment="1">
      <alignment horizontal="center" vertical="center" wrapText="1"/>
    </xf>
    <xf numFmtId="0" fontId="15" fillId="0" borderId="0" xfId="4" applyFont="1">
      <alignment vertical="center"/>
    </xf>
    <xf numFmtId="0" fontId="17" fillId="0" borderId="0" xfId="4" applyFont="1">
      <alignment vertical="center"/>
    </xf>
    <xf numFmtId="0" fontId="9" fillId="0" borderId="10" xfId="2" applyFont="1" applyBorder="1" applyAlignment="1" applyProtection="1">
      <alignment horizontal="center" vertical="center"/>
      <protection locked="0"/>
    </xf>
    <xf numFmtId="0" fontId="1" fillId="0" borderId="0" xfId="0" applyFont="1" applyAlignment="1">
      <alignment vertical="center"/>
    </xf>
    <xf numFmtId="0" fontId="9" fillId="0" borderId="0" xfId="2" applyFont="1" applyProtection="1">
      <alignment vertical="center"/>
      <protection locked="0"/>
    </xf>
    <xf numFmtId="0" fontId="9" fillId="0" borderId="10" xfId="2" applyFont="1" applyBorder="1" applyProtection="1">
      <alignment vertical="center"/>
      <protection locked="0"/>
    </xf>
    <xf numFmtId="0" fontId="13" fillId="0" borderId="10" xfId="2" applyFont="1" applyBorder="1" applyProtection="1">
      <alignment vertical="center"/>
      <protection locked="0"/>
    </xf>
    <xf numFmtId="0" fontId="0" fillId="0" borderId="10" xfId="0" applyBorder="1"/>
    <xf numFmtId="12" fontId="0" fillId="0" borderId="10" xfId="0" applyNumberFormat="1" applyBorder="1"/>
    <xf numFmtId="184" fontId="19" fillId="0" borderId="10" xfId="4" applyNumberFormat="1" applyFont="1" applyBorder="1" applyAlignment="1">
      <alignment horizontal="center" vertical="center" shrinkToFit="1"/>
    </xf>
    <xf numFmtId="0" fontId="19" fillId="2" borderId="29" xfId="4" applyFont="1" applyFill="1" applyBorder="1" applyAlignment="1">
      <alignment horizontal="center" vertical="center"/>
    </xf>
    <xf numFmtId="180" fontId="19" fillId="2" borderId="30" xfId="5" applyNumberFormat="1" applyFont="1" applyFill="1" applyBorder="1" applyAlignment="1">
      <alignment vertical="center"/>
    </xf>
    <xf numFmtId="0" fontId="19" fillId="2" borderId="34" xfId="4" applyFont="1" applyFill="1" applyBorder="1" applyAlignment="1">
      <alignment horizontal="center" vertical="center"/>
    </xf>
    <xf numFmtId="180" fontId="19" fillId="2" borderId="35" xfId="5" applyNumberFormat="1" applyFont="1" applyFill="1" applyBorder="1" applyAlignment="1">
      <alignment vertical="center"/>
    </xf>
    <xf numFmtId="0" fontId="3" fillId="0" borderId="0" xfId="1" applyFont="1" applyProtection="1">
      <alignment vertical="center"/>
    </xf>
    <xf numFmtId="0" fontId="1" fillId="0" borderId="0" xfId="2">
      <alignment vertical="center"/>
    </xf>
    <xf numFmtId="0" fontId="5" fillId="0" borderId="0" xfId="1" applyFont="1" applyFill="1" applyAlignment="1" applyProtection="1">
      <alignment horizontal="center" vertical="center"/>
    </xf>
    <xf numFmtId="0" fontId="5" fillId="0" borderId="0" xfId="1" applyFont="1" applyFill="1" applyProtection="1">
      <alignment vertical="center"/>
    </xf>
    <xf numFmtId="0" fontId="3" fillId="0" borderId="0" xfId="1" applyFont="1" applyAlignment="1" applyProtection="1">
      <alignment horizontal="right" vertical="center"/>
    </xf>
    <xf numFmtId="0" fontId="9" fillId="0" borderId="0" xfId="2" applyFont="1">
      <alignment vertical="center"/>
    </xf>
    <xf numFmtId="176" fontId="9" fillId="0" borderId="0" xfId="2" applyNumberFormat="1" applyFont="1" applyAlignment="1">
      <alignment vertical="center" shrinkToFit="1"/>
    </xf>
    <xf numFmtId="176" fontId="9" fillId="0" borderId="0" xfId="2" applyNumberFormat="1" applyFont="1" applyAlignment="1">
      <alignment horizontal="right" vertical="center" shrinkToFit="1"/>
    </xf>
    <xf numFmtId="0" fontId="9" fillId="0" borderId="0" xfId="2" applyFont="1" applyAlignment="1">
      <alignment horizontal="right" vertical="center"/>
    </xf>
    <xf numFmtId="177" fontId="9" fillId="0" borderId="0" xfId="2" applyNumberFormat="1" applyFont="1" applyAlignment="1">
      <alignment vertical="top" shrinkToFit="1"/>
    </xf>
    <xf numFmtId="0" fontId="9" fillId="0" borderId="0" xfId="2" applyFont="1" applyAlignment="1">
      <alignment vertical="top" shrinkToFit="1"/>
    </xf>
    <xf numFmtId="0" fontId="9" fillId="0" borderId="0" xfId="2" applyFont="1" applyAlignment="1">
      <alignment vertical="top" wrapText="1" shrinkToFit="1"/>
    </xf>
    <xf numFmtId="0" fontId="6" fillId="0" borderId="0" xfId="2" applyFont="1">
      <alignment vertical="center"/>
    </xf>
    <xf numFmtId="0" fontId="9" fillId="0" borderId="0" xfId="2" applyFont="1" applyAlignment="1">
      <alignment horizontal="left" vertical="center"/>
    </xf>
    <xf numFmtId="0" fontId="9" fillId="0" borderId="0" xfId="2" applyFont="1" applyAlignment="1">
      <alignment vertical="center" wrapText="1"/>
    </xf>
    <xf numFmtId="0" fontId="8" fillId="0" borderId="0" xfId="2" applyFont="1">
      <alignment vertical="center"/>
    </xf>
    <xf numFmtId="0" fontId="9" fillId="0" borderId="1" xfId="2" applyFont="1" applyBorder="1" applyAlignment="1">
      <alignment horizontal="center" vertical="center"/>
    </xf>
    <xf numFmtId="0" fontId="9" fillId="2" borderId="3" xfId="2" applyFont="1" applyFill="1" applyBorder="1" applyAlignment="1">
      <alignment horizontal="centerContinuous" vertical="center"/>
    </xf>
    <xf numFmtId="0" fontId="9" fillId="2" borderId="4" xfId="2" applyFont="1" applyFill="1" applyBorder="1" applyAlignment="1">
      <alignment horizontal="centerContinuous" vertical="center"/>
    </xf>
    <xf numFmtId="0" fontId="9" fillId="2" borderId="5" xfId="2" applyFont="1" applyFill="1" applyBorder="1" applyAlignment="1">
      <alignment horizontal="centerContinuous" vertical="center"/>
    </xf>
    <xf numFmtId="0" fontId="9" fillId="0" borderId="3" xfId="2" applyFont="1" applyBorder="1">
      <alignment vertical="center"/>
    </xf>
    <xf numFmtId="0" fontId="9" fillId="0" borderId="4" xfId="2" applyFont="1" applyBorder="1">
      <alignment vertical="center"/>
    </xf>
    <xf numFmtId="0" fontId="9" fillId="0" borderId="5" xfId="2" applyFont="1" applyBorder="1">
      <alignment vertical="center"/>
    </xf>
    <xf numFmtId="179" fontId="9" fillId="0" borderId="3" xfId="2" applyNumberFormat="1" applyFont="1" applyBorder="1">
      <alignment vertical="center"/>
    </xf>
    <xf numFmtId="179" fontId="9" fillId="0" borderId="4" xfId="2" applyNumberFormat="1" applyFont="1" applyBorder="1">
      <alignment vertical="center"/>
    </xf>
    <xf numFmtId="179" fontId="9" fillId="0" borderId="5" xfId="2" applyNumberFormat="1" applyFont="1" applyBorder="1">
      <alignment vertical="center"/>
    </xf>
    <xf numFmtId="179" fontId="9" fillId="0" borderId="0" xfId="2" applyNumberFormat="1" applyFont="1" applyAlignment="1">
      <alignment horizontal="center" vertical="center"/>
    </xf>
    <xf numFmtId="0" fontId="13" fillId="0" borderId="0" xfId="2" applyFont="1">
      <alignment vertical="center"/>
    </xf>
    <xf numFmtId="0" fontId="37" fillId="0" borderId="0" xfId="2" applyFont="1" applyAlignment="1">
      <alignment horizontal="centerContinuous" vertical="center"/>
    </xf>
    <xf numFmtId="0" fontId="9" fillId="0" borderId="0" xfId="2" applyFont="1" applyAlignment="1">
      <alignment horizontal="centerContinuous" vertical="center"/>
    </xf>
    <xf numFmtId="176" fontId="14" fillId="0" borderId="0" xfId="2" applyNumberFormat="1" applyFont="1" applyAlignment="1">
      <alignment horizontal="center" vertical="center" shrinkToFit="1"/>
    </xf>
    <xf numFmtId="0" fontId="9" fillId="0" borderId="0" xfId="2" applyFont="1" applyAlignment="1">
      <alignment horizontal="distributed" vertical="center"/>
    </xf>
    <xf numFmtId="0" fontId="9" fillId="0" borderId="0" xfId="2" applyFont="1" applyAlignment="1">
      <alignment horizontal="left" vertical="center" wrapText="1"/>
    </xf>
    <xf numFmtId="0" fontId="16" fillId="0" borderId="0" xfId="2" applyFont="1" applyAlignment="1">
      <alignment horizontal="left" vertical="center"/>
    </xf>
    <xf numFmtId="0" fontId="9" fillId="0" borderId="0" xfId="2" applyFont="1" applyAlignment="1">
      <alignment vertical="top" wrapText="1"/>
    </xf>
    <xf numFmtId="0" fontId="9" fillId="0" borderId="15" xfId="2" applyFont="1" applyBorder="1">
      <alignment vertical="center"/>
    </xf>
    <xf numFmtId="0" fontId="9" fillId="0" borderId="16" xfId="2" applyFont="1" applyBorder="1">
      <alignment vertical="center"/>
    </xf>
    <xf numFmtId="0" fontId="9" fillId="0" borderId="17" xfId="2" applyFont="1" applyBorder="1" applyAlignment="1">
      <alignment horizontal="right" vertical="top" wrapText="1"/>
    </xf>
    <xf numFmtId="0" fontId="9" fillId="0" borderId="19" xfId="2" applyFont="1" applyBorder="1" applyAlignment="1">
      <alignment horizontal="right" vertical="top" wrapText="1"/>
    </xf>
    <xf numFmtId="0" fontId="9" fillId="0" borderId="10" xfId="0" applyFont="1" applyBorder="1" applyAlignment="1" applyProtection="1">
      <alignment horizontal="center" vertical="center" wrapText="1"/>
      <protection locked="0"/>
    </xf>
    <xf numFmtId="181" fontId="9" fillId="0" borderId="62" xfId="0" applyNumberFormat="1" applyFont="1" applyBorder="1" applyAlignment="1" applyProtection="1">
      <alignment horizontal="center" vertical="center"/>
      <protection locked="0"/>
    </xf>
    <xf numFmtId="182" fontId="9" fillId="0" borderId="63" xfId="0" applyNumberFormat="1" applyFont="1" applyBorder="1" applyAlignment="1" applyProtection="1">
      <alignment horizontal="center" vertical="center"/>
      <protection locked="0"/>
    </xf>
    <xf numFmtId="183" fontId="9" fillId="0" borderId="64" xfId="0" applyNumberFormat="1" applyFont="1" applyBorder="1" applyAlignment="1" applyProtection="1">
      <alignment horizontal="center" vertical="center"/>
      <protection locked="0"/>
    </xf>
    <xf numFmtId="181" fontId="9" fillId="0" borderId="42" xfId="0" applyNumberFormat="1" applyFont="1" applyBorder="1" applyAlignment="1">
      <alignment horizontal="center" vertical="center"/>
    </xf>
    <xf numFmtId="181" fontId="9" fillId="0" borderId="65" xfId="0" applyNumberFormat="1" applyFont="1" applyBorder="1" applyAlignment="1" applyProtection="1">
      <alignment horizontal="center" vertical="center"/>
      <protection locked="0"/>
    </xf>
    <xf numFmtId="182" fontId="9" fillId="0" borderId="66" xfId="0" applyNumberFormat="1" applyFont="1" applyBorder="1" applyAlignment="1" applyProtection="1">
      <alignment horizontal="center" vertical="center"/>
      <protection locked="0"/>
    </xf>
    <xf numFmtId="183" fontId="9" fillId="0" borderId="67" xfId="0" applyNumberFormat="1" applyFont="1" applyBorder="1" applyAlignment="1" applyProtection="1">
      <alignment horizontal="center" vertical="center"/>
      <protection locked="0"/>
    </xf>
    <xf numFmtId="181" fontId="9" fillId="0" borderId="58" xfId="0" applyNumberFormat="1" applyFont="1" applyBorder="1" applyAlignment="1">
      <alignment horizontal="center" vertical="center"/>
    </xf>
    <xf numFmtId="0" fontId="20" fillId="0" borderId="10" xfId="4" applyFont="1" applyBorder="1" applyAlignment="1">
      <alignment horizontal="center" vertical="center" shrinkToFit="1"/>
    </xf>
    <xf numFmtId="0" fontId="9" fillId="0" borderId="10" xfId="0" applyFont="1" applyBorder="1" applyAlignment="1" applyProtection="1">
      <alignment horizontal="center" vertical="center" shrinkToFit="1"/>
      <protection locked="0"/>
    </xf>
    <xf numFmtId="49" fontId="9" fillId="0" borderId="10" xfId="0" applyNumberFormat="1" applyFont="1" applyBorder="1" applyAlignment="1" applyProtection="1">
      <alignment horizontal="center" vertical="center" wrapText="1"/>
      <protection locked="0"/>
    </xf>
    <xf numFmtId="0" fontId="6" fillId="0" borderId="43" xfId="0" applyFont="1" applyBorder="1" applyAlignment="1" applyProtection="1">
      <alignment horizontal="center" vertical="center"/>
      <protection locked="0"/>
    </xf>
    <xf numFmtId="0" fontId="1" fillId="0" borderId="52" xfId="0" applyFont="1" applyBorder="1" applyAlignment="1">
      <alignment vertical="center"/>
    </xf>
    <xf numFmtId="12" fontId="0" fillId="0" borderId="0" xfId="0" applyNumberFormat="1"/>
    <xf numFmtId="0" fontId="12" fillId="7" borderId="53" xfId="0" applyFont="1" applyFill="1" applyBorder="1" applyAlignment="1">
      <alignment vertical="center"/>
    </xf>
    <xf numFmtId="0" fontId="35" fillId="7" borderId="6" xfId="0" applyFont="1" applyFill="1" applyBorder="1" applyAlignment="1">
      <alignment vertical="center"/>
    </xf>
    <xf numFmtId="0" fontId="35" fillId="7" borderId="1" xfId="0" applyFont="1" applyFill="1" applyBorder="1" applyAlignment="1">
      <alignment vertical="center"/>
    </xf>
    <xf numFmtId="0" fontId="9" fillId="0" borderId="10" xfId="0" applyFont="1" applyBorder="1" applyAlignment="1">
      <alignment horizontal="center" vertical="center" wrapText="1"/>
    </xf>
    <xf numFmtId="0" fontId="9" fillId="0" borderId="12" xfId="2" applyFont="1" applyBorder="1">
      <alignment vertical="center"/>
    </xf>
    <xf numFmtId="0" fontId="15" fillId="0" borderId="0" xfId="0" applyFont="1" applyAlignment="1">
      <alignment horizontal="left" vertical="center"/>
    </xf>
    <xf numFmtId="0" fontId="6" fillId="0" borderId="0" xfId="0" applyFont="1" applyAlignment="1">
      <alignment horizontal="centerContinuous" vertical="center"/>
    </xf>
    <xf numFmtId="0" fontId="6" fillId="0" borderId="0" xfId="0" applyFont="1" applyAlignment="1">
      <alignment vertical="center"/>
    </xf>
    <xf numFmtId="0" fontId="39" fillId="0" borderId="10" xfId="0" applyFont="1" applyBorder="1" applyAlignment="1">
      <alignment horizontal="center" vertical="center"/>
    </xf>
    <xf numFmtId="0" fontId="39" fillId="0" borderId="5" xfId="0" applyFont="1" applyBorder="1" applyAlignment="1">
      <alignment horizontal="center" vertical="center"/>
    </xf>
    <xf numFmtId="0" fontId="39" fillId="0" borderId="0" xfId="0" applyFont="1" applyAlignment="1">
      <alignment vertical="center"/>
    </xf>
    <xf numFmtId="0" fontId="6" fillId="7" borderId="9" xfId="0" applyFont="1" applyFill="1" applyBorder="1" applyAlignment="1">
      <alignment vertical="center"/>
    </xf>
    <xf numFmtId="0" fontId="6" fillId="7" borderId="2" xfId="0" applyFont="1" applyFill="1" applyBorder="1" applyAlignment="1">
      <alignment vertical="center"/>
    </xf>
    <xf numFmtId="0" fontId="6" fillId="7" borderId="6" xfId="0" applyFont="1" applyFill="1" applyBorder="1" applyAlignment="1">
      <alignment vertical="center"/>
    </xf>
    <xf numFmtId="0" fontId="6" fillId="7" borderId="0" xfId="0" applyFont="1" applyFill="1" applyAlignment="1">
      <alignment vertical="center"/>
    </xf>
    <xf numFmtId="0" fontId="6" fillId="7" borderId="53" xfId="0" applyFont="1" applyFill="1" applyBorder="1" applyAlignment="1">
      <alignment vertical="center"/>
    </xf>
    <xf numFmtId="0" fontId="9" fillId="0" borderId="0" xfId="0" applyFont="1" applyAlignment="1">
      <alignment horizontal="left" vertical="center"/>
    </xf>
    <xf numFmtId="0" fontId="6" fillId="7" borderId="11" xfId="0" applyFont="1" applyFill="1" applyBorder="1" applyAlignment="1">
      <alignment vertical="center"/>
    </xf>
    <xf numFmtId="0" fontId="6" fillId="7" borderId="7" xfId="0" applyFont="1" applyFill="1" applyBorder="1" applyAlignment="1">
      <alignment vertical="center"/>
    </xf>
    <xf numFmtId="0" fontId="6" fillId="7" borderId="52" xfId="0" applyFont="1" applyFill="1" applyBorder="1" applyAlignment="1">
      <alignment vertical="center"/>
    </xf>
    <xf numFmtId="0" fontId="6" fillId="7" borderId="49" xfId="0" applyFont="1" applyFill="1" applyBorder="1" applyAlignment="1">
      <alignment vertical="center"/>
    </xf>
    <xf numFmtId="0" fontId="6" fillId="4" borderId="0" xfId="0" applyFont="1" applyFill="1" applyAlignment="1">
      <alignment vertical="center"/>
    </xf>
    <xf numFmtId="0" fontId="6" fillId="4" borderId="53" xfId="0" applyFont="1" applyFill="1" applyBorder="1" applyAlignment="1">
      <alignment vertical="center"/>
    </xf>
    <xf numFmtId="0" fontId="9" fillId="0" borderId="77" xfId="0" applyFont="1" applyBorder="1" applyAlignment="1">
      <alignment horizontal="center" vertical="center"/>
    </xf>
    <xf numFmtId="0" fontId="6" fillId="4" borderId="9" xfId="0" applyFont="1" applyFill="1" applyBorder="1" applyAlignment="1">
      <alignment vertical="center"/>
    </xf>
    <xf numFmtId="0" fontId="6" fillId="4" borderId="59" xfId="0" applyFont="1" applyFill="1" applyBorder="1" applyAlignment="1">
      <alignment horizontal="center" vertical="center"/>
    </xf>
    <xf numFmtId="0" fontId="6" fillId="4" borderId="60" xfId="0" applyFont="1" applyFill="1" applyBorder="1" applyAlignment="1">
      <alignment horizontal="center" vertical="center"/>
    </xf>
    <xf numFmtId="0" fontId="6" fillId="4" borderId="61" xfId="0" applyFont="1" applyFill="1" applyBorder="1" applyAlignment="1">
      <alignment horizontal="center" vertical="center"/>
    </xf>
    <xf numFmtId="0" fontId="6" fillId="4" borderId="53" xfId="0" applyFont="1" applyFill="1" applyBorder="1" applyAlignment="1">
      <alignment horizontal="center" vertical="center"/>
    </xf>
    <xf numFmtId="181" fontId="9" fillId="0" borderId="57" xfId="0" applyNumberFormat="1" applyFont="1" applyBorder="1" applyAlignment="1">
      <alignment horizontal="center" vertical="center"/>
    </xf>
    <xf numFmtId="0" fontId="6" fillId="4" borderId="50" xfId="0" applyFont="1" applyFill="1" applyBorder="1" applyAlignment="1">
      <alignment vertical="center"/>
    </xf>
    <xf numFmtId="0" fontId="39" fillId="7" borderId="52" xfId="0" applyFont="1" applyFill="1" applyBorder="1" applyAlignment="1">
      <alignment vertical="center"/>
    </xf>
    <xf numFmtId="0" fontId="9" fillId="0" borderId="77" xfId="0" applyFont="1" applyBorder="1" applyAlignment="1">
      <alignment vertical="center" wrapText="1"/>
    </xf>
    <xf numFmtId="0" fontId="6" fillId="0" borderId="50" xfId="0" applyFont="1" applyBorder="1" applyAlignment="1">
      <alignment vertical="center"/>
    </xf>
    <xf numFmtId="0" fontId="6" fillId="4" borderId="42" xfId="0" applyFont="1" applyFill="1" applyBorder="1" applyAlignment="1">
      <alignment horizontal="center" vertical="center"/>
    </xf>
    <xf numFmtId="0" fontId="6" fillId="7" borderId="90" xfId="0" applyFont="1" applyFill="1" applyBorder="1" applyAlignment="1">
      <alignment vertical="center"/>
    </xf>
    <xf numFmtId="0" fontId="6" fillId="7" borderId="91" xfId="0" applyFont="1" applyFill="1" applyBorder="1" applyAlignment="1">
      <alignment vertical="center"/>
    </xf>
    <xf numFmtId="0" fontId="39" fillId="7" borderId="0" xfId="0" applyFont="1" applyFill="1" applyAlignment="1">
      <alignment vertical="center"/>
    </xf>
    <xf numFmtId="0" fontId="9" fillId="0" borderId="52" xfId="0" applyFont="1" applyBorder="1" applyAlignment="1" applyProtection="1">
      <alignment vertical="top"/>
      <protection locked="0"/>
    </xf>
    <xf numFmtId="0" fontId="9" fillId="0" borderId="0" xfId="0" applyFont="1" applyAlignment="1" applyProtection="1">
      <alignment vertical="top"/>
      <protection locked="0"/>
    </xf>
    <xf numFmtId="0" fontId="35" fillId="7" borderId="46" xfId="0" applyFont="1" applyFill="1" applyBorder="1" applyAlignment="1">
      <alignment vertical="center"/>
    </xf>
    <xf numFmtId="0" fontId="6" fillId="7" borderId="47" xfId="0" applyFont="1" applyFill="1" applyBorder="1" applyAlignment="1">
      <alignment vertical="center"/>
    </xf>
    <xf numFmtId="0" fontId="6" fillId="7" borderId="48" xfId="0" applyFont="1" applyFill="1" applyBorder="1" applyAlignment="1">
      <alignment vertical="center"/>
    </xf>
    <xf numFmtId="0" fontId="15" fillId="0" borderId="0" xfId="4" applyFont="1" applyAlignment="1">
      <alignment horizontal="left" vertical="center"/>
    </xf>
    <xf numFmtId="0" fontId="36" fillId="0" borderId="26" xfId="4" applyFont="1" applyBorder="1" applyAlignment="1" applyProtection="1">
      <alignment horizontal="left" vertical="center"/>
      <protection locked="0"/>
    </xf>
    <xf numFmtId="180" fontId="36" fillId="0" borderId="27" xfId="5" applyNumberFormat="1" applyFont="1" applyBorder="1" applyAlignment="1" applyProtection="1">
      <alignment vertical="center"/>
      <protection locked="0"/>
    </xf>
    <xf numFmtId="38" fontId="25" fillId="0" borderId="36" xfId="5" applyFont="1" applyBorder="1" applyAlignment="1" applyProtection="1">
      <alignment horizontal="left" vertical="center" wrapText="1"/>
      <protection locked="0"/>
    </xf>
    <xf numFmtId="38" fontId="25" fillId="0" borderId="26" xfId="5" applyFont="1" applyBorder="1" applyAlignment="1" applyProtection="1">
      <alignment vertical="center" wrapText="1"/>
      <protection locked="0"/>
    </xf>
    <xf numFmtId="38" fontId="25" fillId="0" borderId="80" xfId="5" applyFont="1" applyBorder="1" applyAlignment="1" applyProtection="1">
      <alignment horizontal="left" vertical="center" wrapText="1"/>
      <protection locked="0"/>
    </xf>
    <xf numFmtId="38" fontId="25" fillId="0" borderId="28" xfId="5" applyFont="1" applyBorder="1" applyAlignment="1" applyProtection="1">
      <alignment vertical="center" wrapText="1"/>
      <protection locked="0"/>
    </xf>
    <xf numFmtId="38" fontId="25" fillId="0" borderId="37" xfId="5" applyFont="1" applyBorder="1" applyAlignment="1" applyProtection="1">
      <alignment horizontal="left" vertical="center" wrapText="1"/>
      <protection locked="0"/>
    </xf>
    <xf numFmtId="0" fontId="36" fillId="0" borderId="36" xfId="4" applyFont="1" applyBorder="1" applyAlignment="1" applyProtection="1">
      <alignment horizontal="justify" vertical="center"/>
      <protection locked="0"/>
    </xf>
    <xf numFmtId="0" fontId="36" fillId="0" borderId="37" xfId="4" applyFont="1" applyBorder="1" applyAlignment="1" applyProtection="1">
      <alignment horizontal="justify" vertical="center"/>
      <protection locked="0"/>
    </xf>
    <xf numFmtId="0" fontId="36" fillId="0" borderId="86" xfId="4" applyFont="1" applyBorder="1" applyAlignment="1" applyProtection="1">
      <alignment horizontal="justify" vertical="center"/>
      <protection locked="0"/>
    </xf>
    <xf numFmtId="0" fontId="36" fillId="0" borderId="80" xfId="4" applyFont="1" applyBorder="1" applyAlignment="1" applyProtection="1">
      <alignment horizontal="left" vertical="center"/>
      <protection locked="0"/>
    </xf>
    <xf numFmtId="180" fontId="36" fillId="0" borderId="38" xfId="5" applyNumberFormat="1" applyFont="1" applyBorder="1" applyAlignment="1" applyProtection="1">
      <alignment vertical="center"/>
      <protection locked="0"/>
    </xf>
    <xf numFmtId="180" fontId="36" fillId="0" borderId="24" xfId="5" applyNumberFormat="1" applyFont="1" applyFill="1" applyBorder="1" applyAlignment="1" applyProtection="1">
      <alignment vertical="center"/>
      <protection locked="0"/>
    </xf>
    <xf numFmtId="180" fontId="36" fillId="0" borderId="27" xfId="5" applyNumberFormat="1" applyFont="1" applyFill="1" applyBorder="1" applyAlignment="1" applyProtection="1">
      <alignment vertical="center"/>
      <protection locked="0"/>
    </xf>
    <xf numFmtId="180" fontId="36" fillId="0" borderId="38" xfId="5" applyNumberFormat="1" applyFont="1" applyFill="1" applyBorder="1" applyAlignment="1" applyProtection="1">
      <alignment vertical="center"/>
      <protection locked="0"/>
    </xf>
    <xf numFmtId="38" fontId="25" fillId="0" borderId="23" xfId="5" applyFont="1" applyFill="1" applyBorder="1" applyAlignment="1" applyProtection="1">
      <alignment vertical="center" wrapText="1"/>
      <protection locked="0"/>
    </xf>
    <xf numFmtId="38" fontId="25" fillId="0" borderId="36" xfId="5" applyFont="1" applyFill="1" applyBorder="1" applyAlignment="1" applyProtection="1">
      <alignment horizontal="left" vertical="center" wrapText="1"/>
      <protection locked="0"/>
    </xf>
    <xf numFmtId="38" fontId="25" fillId="0" borderId="26" xfId="5" applyFont="1" applyFill="1" applyBorder="1" applyAlignment="1" applyProtection="1">
      <alignment vertical="center" wrapText="1"/>
      <protection locked="0"/>
    </xf>
    <xf numFmtId="38" fontId="25" fillId="0" borderId="80" xfId="5" applyFont="1" applyFill="1" applyBorder="1" applyAlignment="1" applyProtection="1">
      <alignment horizontal="left" vertical="center" wrapText="1"/>
      <protection locked="0"/>
    </xf>
    <xf numFmtId="38" fontId="25" fillId="0" borderId="8" xfId="5" applyFont="1" applyFill="1" applyBorder="1" applyAlignment="1" applyProtection="1">
      <alignment vertical="center" wrapText="1"/>
      <protection locked="0"/>
    </xf>
    <xf numFmtId="38" fontId="25" fillId="0" borderId="28" xfId="5" applyFont="1" applyFill="1" applyBorder="1" applyAlignment="1" applyProtection="1">
      <alignment vertical="center" wrapText="1"/>
      <protection locked="0"/>
    </xf>
    <xf numFmtId="38" fontId="25" fillId="0" borderId="37" xfId="5" applyFont="1" applyFill="1" applyBorder="1" applyAlignment="1" applyProtection="1">
      <alignment horizontal="left" vertical="center" wrapText="1"/>
      <protection locked="0"/>
    </xf>
    <xf numFmtId="38" fontId="25" fillId="0" borderId="37" xfId="5" applyFont="1" applyFill="1" applyBorder="1" applyAlignment="1" applyProtection="1">
      <alignment vertical="center" wrapText="1"/>
      <protection locked="0"/>
    </xf>
    <xf numFmtId="0" fontId="39" fillId="0" borderId="79" xfId="0" applyFont="1" applyBorder="1" applyAlignment="1">
      <alignment vertical="center"/>
    </xf>
    <xf numFmtId="0" fontId="6" fillId="0" borderId="79" xfId="0" applyFont="1" applyBorder="1" applyAlignment="1">
      <alignment vertical="center"/>
    </xf>
    <xf numFmtId="0" fontId="40" fillId="0" borderId="10" xfId="2" applyFont="1" applyBorder="1" applyAlignment="1" applyProtection="1">
      <alignment horizontal="center" vertical="center"/>
      <protection locked="0"/>
    </xf>
    <xf numFmtId="0" fontId="40" fillId="0" borderId="10" xfId="0" applyFont="1" applyBorder="1" applyAlignment="1" applyProtection="1">
      <alignment horizontal="center" vertical="center" shrinkToFit="1"/>
      <protection locked="0"/>
    </xf>
    <xf numFmtId="0" fontId="40" fillId="0" borderId="10" xfId="0" applyFont="1" applyBorder="1" applyAlignment="1" applyProtection="1">
      <alignment horizontal="center" vertical="center" wrapText="1"/>
      <protection locked="0"/>
    </xf>
    <xf numFmtId="49" fontId="40" fillId="0" borderId="10" xfId="0" applyNumberFormat="1" applyFont="1" applyBorder="1" applyAlignment="1" applyProtection="1">
      <alignment horizontal="center" vertical="center" wrapText="1"/>
      <protection locked="0"/>
    </xf>
    <xf numFmtId="181" fontId="40" fillId="0" borderId="62" xfId="0" applyNumberFormat="1" applyFont="1" applyBorder="1" applyAlignment="1" applyProtection="1">
      <alignment horizontal="center" vertical="center"/>
      <protection locked="0"/>
    </xf>
    <xf numFmtId="182" fontId="40" fillId="0" borderId="63" xfId="0" applyNumberFormat="1" applyFont="1" applyBorder="1" applyAlignment="1" applyProtection="1">
      <alignment horizontal="center" vertical="center"/>
      <protection locked="0"/>
    </xf>
    <xf numFmtId="183" fontId="40" fillId="0" borderId="64" xfId="0" applyNumberFormat="1" applyFont="1" applyBorder="1" applyAlignment="1" applyProtection="1">
      <alignment horizontal="center" vertical="center"/>
      <protection locked="0"/>
    </xf>
    <xf numFmtId="181" fontId="40" fillId="0" borderId="65" xfId="0" applyNumberFormat="1" applyFont="1" applyBorder="1" applyAlignment="1" applyProtection="1">
      <alignment horizontal="center" vertical="center"/>
      <protection locked="0"/>
    </xf>
    <xf numFmtId="182" fontId="40" fillId="0" borderId="66" xfId="0" applyNumberFormat="1" applyFont="1" applyBorder="1" applyAlignment="1" applyProtection="1">
      <alignment horizontal="center" vertical="center"/>
      <protection locked="0"/>
    </xf>
    <xf numFmtId="183" fontId="40" fillId="0" borderId="67" xfId="0" applyNumberFormat="1" applyFont="1" applyBorder="1" applyAlignment="1" applyProtection="1">
      <alignment horizontal="center" vertical="center"/>
      <protection locked="0"/>
    </xf>
    <xf numFmtId="0" fontId="41" fillId="0" borderId="43" xfId="0" applyFont="1" applyBorder="1" applyAlignment="1" applyProtection="1">
      <alignment horizontal="center" vertical="center"/>
      <protection locked="0"/>
    </xf>
    <xf numFmtId="0" fontId="41" fillId="0" borderId="45" xfId="0" applyFont="1" applyBorder="1" applyAlignment="1" applyProtection="1">
      <alignment horizontal="center" vertical="center"/>
      <protection locked="0"/>
    </xf>
    <xf numFmtId="176" fontId="40" fillId="0" borderId="0" xfId="2" applyNumberFormat="1" applyFont="1" applyAlignment="1" applyProtection="1">
      <alignment vertical="center" shrinkToFit="1"/>
      <protection locked="0"/>
    </xf>
    <xf numFmtId="0" fontId="44" fillId="0" borderId="23" xfId="4" applyFont="1" applyBorder="1" applyAlignment="1" applyProtection="1">
      <alignment horizontal="left" vertical="center"/>
      <protection locked="0"/>
    </xf>
    <xf numFmtId="180" fontId="44" fillId="0" borderId="24" xfId="5" applyNumberFormat="1" applyFont="1" applyBorder="1" applyAlignment="1" applyProtection="1">
      <alignment vertical="center"/>
      <protection locked="0"/>
    </xf>
    <xf numFmtId="38" fontId="45" fillId="0" borderId="23" xfId="5" applyFont="1" applyBorder="1" applyAlignment="1" applyProtection="1">
      <alignment vertical="center" wrapText="1"/>
      <protection locked="0"/>
    </xf>
    <xf numFmtId="38" fontId="45" fillId="0" borderId="36" xfId="5" applyFont="1" applyBorder="1" applyAlignment="1" applyProtection="1">
      <alignment horizontal="left" vertical="center" wrapText="1"/>
      <protection locked="0"/>
    </xf>
    <xf numFmtId="0" fontId="44" fillId="0" borderId="26" xfId="4" applyFont="1" applyBorder="1" applyAlignment="1" applyProtection="1">
      <alignment horizontal="left" vertical="center"/>
      <protection locked="0"/>
    </xf>
    <xf numFmtId="180" fontId="44" fillId="0" borderId="27" xfId="5" applyNumberFormat="1" applyFont="1" applyBorder="1" applyAlignment="1" applyProtection="1">
      <alignment vertical="center"/>
      <protection locked="0"/>
    </xf>
    <xf numFmtId="38" fontId="45" fillId="0" borderId="26" xfId="5" applyFont="1" applyBorder="1" applyAlignment="1" applyProtection="1">
      <alignment vertical="center" wrapText="1"/>
      <protection locked="0"/>
    </xf>
    <xf numFmtId="38" fontId="45" fillId="0" borderId="80" xfId="5" applyFont="1" applyBorder="1" applyAlignment="1" applyProtection="1">
      <alignment horizontal="left" vertical="center" wrapText="1"/>
      <protection locked="0"/>
    </xf>
    <xf numFmtId="0" fontId="44" fillId="0" borderId="37" xfId="4" applyFont="1" applyBorder="1" applyAlignment="1" applyProtection="1">
      <alignment horizontal="justify" vertical="center"/>
      <protection locked="0"/>
    </xf>
    <xf numFmtId="0" fontId="44" fillId="0" borderId="36" xfId="4" applyFont="1" applyBorder="1" applyAlignment="1" applyProtection="1">
      <alignment horizontal="justify" vertical="center"/>
      <protection locked="0"/>
    </xf>
    <xf numFmtId="0" fontId="44" fillId="0" borderId="80" xfId="4" applyFont="1" applyBorder="1" applyAlignment="1" applyProtection="1">
      <alignment horizontal="left" vertical="center"/>
      <protection locked="0"/>
    </xf>
    <xf numFmtId="0" fontId="40" fillId="0" borderId="0" xfId="2" applyFont="1" applyAlignment="1" applyProtection="1">
      <alignment horizontal="left" vertical="center" wrapText="1" shrinkToFit="1"/>
      <protection locked="0"/>
    </xf>
    <xf numFmtId="177" fontId="40" fillId="0" borderId="0" xfId="2" applyNumberFormat="1" applyFont="1" applyAlignment="1" applyProtection="1">
      <alignment horizontal="left" vertical="center" shrinkToFit="1"/>
      <protection locked="0"/>
    </xf>
    <xf numFmtId="0" fontId="40" fillId="0" borderId="0" xfId="2" applyFont="1" applyAlignment="1" applyProtection="1">
      <alignment horizontal="left" vertical="center" shrinkToFit="1"/>
      <protection locked="0"/>
    </xf>
    <xf numFmtId="49" fontId="40" fillId="0" borderId="0" xfId="2" applyNumberFormat="1" applyFont="1" applyAlignment="1" applyProtection="1">
      <alignment horizontal="left" vertical="center" shrinkToFit="1"/>
      <protection locked="0"/>
    </xf>
    <xf numFmtId="0" fontId="6" fillId="0" borderId="0" xfId="2" applyFont="1" applyAlignment="1">
      <alignment horizontal="center" vertical="center"/>
    </xf>
    <xf numFmtId="0" fontId="9" fillId="0" borderId="0" xfId="2" applyFont="1" applyAlignment="1">
      <alignment vertical="center" wrapText="1"/>
    </xf>
    <xf numFmtId="0" fontId="9" fillId="0" borderId="0" xfId="2" applyFont="1" applyAlignment="1">
      <alignment horizontal="center" vertical="center"/>
    </xf>
    <xf numFmtId="178" fontId="40" fillId="0" borderId="3" xfId="2" applyNumberFormat="1" applyFont="1" applyBorder="1" applyAlignment="1" applyProtection="1">
      <alignment horizontal="center" vertical="center"/>
      <protection locked="0"/>
    </xf>
    <xf numFmtId="178" fontId="40" fillId="0" borderId="4" xfId="2" applyNumberFormat="1" applyFont="1" applyBorder="1" applyAlignment="1" applyProtection="1">
      <alignment horizontal="center" vertical="center"/>
      <protection locked="0"/>
    </xf>
    <xf numFmtId="178" fontId="40" fillId="0" borderId="5" xfId="2" applyNumberFormat="1" applyFont="1" applyBorder="1" applyAlignment="1" applyProtection="1">
      <alignment horizontal="center" vertical="center"/>
      <protection locked="0"/>
    </xf>
    <xf numFmtId="178" fontId="40" fillId="0" borderId="3" xfId="2" applyNumberFormat="1" applyFont="1" applyBorder="1" applyAlignment="1">
      <alignment horizontal="center" vertical="center"/>
    </xf>
    <xf numFmtId="178" fontId="40" fillId="0" borderId="4" xfId="2" applyNumberFormat="1" applyFont="1" applyBorder="1" applyAlignment="1">
      <alignment horizontal="center" vertical="center"/>
    </xf>
    <xf numFmtId="178" fontId="40" fillId="0" borderId="5" xfId="2" applyNumberFormat="1" applyFont="1" applyBorder="1" applyAlignment="1">
      <alignment horizontal="center" vertical="center"/>
    </xf>
    <xf numFmtId="12" fontId="40" fillId="0" borderId="3" xfId="2" applyNumberFormat="1" applyFont="1" applyBorder="1" applyAlignment="1">
      <alignment horizontal="center" vertical="center"/>
    </xf>
    <xf numFmtId="12" fontId="40" fillId="0" borderId="4" xfId="2" applyNumberFormat="1" applyFont="1" applyBorder="1" applyAlignment="1">
      <alignment horizontal="center" vertical="center"/>
    </xf>
    <xf numFmtId="12" fontId="40" fillId="0" borderId="5" xfId="2" applyNumberFormat="1" applyFont="1" applyBorder="1" applyAlignment="1">
      <alignment horizontal="center" vertical="center"/>
    </xf>
    <xf numFmtId="0" fontId="40" fillId="0" borderId="3" xfId="2" applyFont="1" applyBorder="1" applyAlignment="1" applyProtection="1">
      <alignment horizontal="center" vertical="center"/>
      <protection locked="0"/>
    </xf>
    <xf numFmtId="0" fontId="40" fillId="0" borderId="4" xfId="2" applyFont="1" applyBorder="1" applyAlignment="1" applyProtection="1">
      <alignment horizontal="center" vertical="center"/>
      <protection locked="0"/>
    </xf>
    <xf numFmtId="0" fontId="40" fillId="0" borderId="5" xfId="2" applyFont="1" applyBorder="1" applyAlignment="1" applyProtection="1">
      <alignment horizontal="center" vertical="center"/>
      <protection locked="0"/>
    </xf>
    <xf numFmtId="179" fontId="40" fillId="0" borderId="3" xfId="2" applyNumberFormat="1" applyFont="1" applyBorder="1" applyAlignment="1" applyProtection="1">
      <alignment horizontal="center" vertical="center"/>
      <protection locked="0"/>
    </xf>
    <xf numFmtId="179" fontId="40" fillId="0" borderId="4" xfId="2" applyNumberFormat="1" applyFont="1" applyBorder="1" applyAlignment="1" applyProtection="1">
      <alignment horizontal="center" vertical="center"/>
      <protection locked="0"/>
    </xf>
    <xf numFmtId="179" fontId="40" fillId="0" borderId="5" xfId="2" applyNumberFormat="1" applyFont="1" applyBorder="1" applyAlignment="1" applyProtection="1">
      <alignment horizontal="center" vertical="center"/>
      <protection locked="0"/>
    </xf>
    <xf numFmtId="0" fontId="9" fillId="0" borderId="0" xfId="2" applyFont="1" applyAlignment="1">
      <alignment horizontal="left" vertical="center"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176" fontId="9" fillId="0" borderId="0" xfId="2" applyNumberFormat="1" applyFont="1" applyAlignment="1">
      <alignment horizontal="center" vertical="center" shrinkToFit="1"/>
    </xf>
    <xf numFmtId="177" fontId="9" fillId="0" borderId="0" xfId="2" applyNumberFormat="1" applyFont="1" applyAlignment="1">
      <alignment horizontal="left" vertical="center" shrinkToFit="1"/>
    </xf>
    <xf numFmtId="0" fontId="9" fillId="0" borderId="0" xfId="2" applyFont="1" applyAlignment="1">
      <alignment horizontal="left" vertical="center" shrinkToFit="1"/>
    </xf>
    <xf numFmtId="0" fontId="9" fillId="0" borderId="20" xfId="2" applyFont="1" applyBorder="1" applyAlignment="1">
      <alignment horizontal="left" vertical="top" wrapText="1"/>
    </xf>
    <xf numFmtId="0" fontId="9" fillId="0" borderId="13" xfId="2" applyFont="1" applyBorder="1" applyAlignment="1">
      <alignment horizontal="left" vertical="top" wrapText="1"/>
    </xf>
    <xf numFmtId="0" fontId="9" fillId="0" borderId="0" xfId="2" applyFont="1" applyAlignment="1">
      <alignment horizontal="left" vertical="top" wrapText="1"/>
    </xf>
    <xf numFmtId="0" fontId="9" fillId="0" borderId="18" xfId="2" applyFont="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40" fillId="0" borderId="43" xfId="0" applyFont="1" applyBorder="1" applyAlignment="1" applyProtection="1">
      <alignment horizontal="left" vertical="top" wrapText="1"/>
      <protection locked="0"/>
    </xf>
    <xf numFmtId="0" fontId="40" fillId="0" borderId="44" xfId="0" applyFont="1" applyBorder="1" applyAlignment="1" applyProtection="1">
      <alignment horizontal="left" vertical="top"/>
      <protection locked="0"/>
    </xf>
    <xf numFmtId="0" fontId="40" fillId="0" borderId="45" xfId="0" applyFont="1" applyBorder="1" applyAlignment="1" applyProtection="1">
      <alignment horizontal="left" vertical="top"/>
      <protection locked="0"/>
    </xf>
    <xf numFmtId="0" fontId="35" fillId="7" borderId="6" xfId="0" applyFont="1" applyFill="1" applyBorder="1" applyAlignment="1">
      <alignment horizontal="left" vertical="center"/>
    </xf>
    <xf numFmtId="0" fontId="35" fillId="7" borderId="0" xfId="0" applyFont="1" applyFill="1" applyAlignment="1">
      <alignment horizontal="left" vertical="center"/>
    </xf>
    <xf numFmtId="0" fontId="35" fillId="7" borderId="11" xfId="0" applyFont="1" applyFill="1" applyBorder="1" applyAlignment="1">
      <alignment horizontal="left" vertical="center"/>
    </xf>
    <xf numFmtId="0" fontId="40" fillId="0" borderId="85" xfId="0" applyFont="1" applyBorder="1" applyAlignment="1" applyProtection="1">
      <alignment horizontal="left" vertical="center" wrapText="1"/>
      <protection locked="0"/>
    </xf>
    <xf numFmtId="0" fontId="40" fillId="0" borderId="44" xfId="0" applyFont="1" applyBorder="1" applyAlignment="1" applyProtection="1">
      <alignment horizontal="left" vertical="center" wrapText="1"/>
      <protection locked="0"/>
    </xf>
    <xf numFmtId="0" fontId="40" fillId="0" borderId="45" xfId="0" applyFont="1" applyBorder="1" applyAlignment="1" applyProtection="1">
      <alignment horizontal="left" vertical="center" wrapText="1"/>
      <protection locked="0"/>
    </xf>
    <xf numFmtId="0" fontId="35" fillId="7" borderId="52" xfId="0" applyFont="1" applyFill="1" applyBorder="1" applyAlignment="1">
      <alignment horizontal="left" vertical="center"/>
    </xf>
    <xf numFmtId="0" fontId="41" fillId="0" borderId="43" xfId="0" applyFont="1" applyBorder="1" applyAlignment="1" applyProtection="1">
      <alignment horizontal="center" vertical="center"/>
      <protection locked="0"/>
    </xf>
    <xf numFmtId="0" fontId="41" fillId="0" borderId="44" xfId="0" applyFont="1" applyBorder="1" applyAlignment="1" applyProtection="1">
      <alignment horizontal="center" vertical="center"/>
      <protection locked="0"/>
    </xf>
    <xf numFmtId="0" fontId="41" fillId="0" borderId="45" xfId="0" applyFont="1" applyBorder="1" applyAlignment="1" applyProtection="1">
      <alignment horizontal="center" vertical="center"/>
      <protection locked="0"/>
    </xf>
    <xf numFmtId="0" fontId="9" fillId="0" borderId="43" xfId="0" applyFont="1" applyBorder="1" applyAlignment="1">
      <alignment horizontal="center" vertical="center" wrapText="1"/>
    </xf>
    <xf numFmtId="0" fontId="9" fillId="0" borderId="78" xfId="0" applyFont="1" applyBorder="1" applyAlignment="1">
      <alignment horizontal="center" vertical="center" wrapText="1"/>
    </xf>
    <xf numFmtId="0" fontId="40" fillId="0" borderId="44" xfId="0" applyFont="1" applyBorder="1" applyAlignment="1" applyProtection="1">
      <alignment horizontal="left" vertical="center"/>
      <protection locked="0"/>
    </xf>
    <xf numFmtId="0" fontId="40" fillId="0" borderId="45" xfId="0" applyFont="1" applyBorder="1" applyAlignment="1" applyProtection="1">
      <alignment horizontal="left" vertical="center"/>
      <protection locked="0"/>
    </xf>
    <xf numFmtId="0" fontId="40" fillId="0" borderId="44" xfId="0" applyFont="1" applyBorder="1" applyAlignment="1" applyProtection="1">
      <alignment vertical="center" wrapText="1"/>
      <protection locked="0"/>
    </xf>
    <xf numFmtId="0" fontId="40" fillId="0" borderId="44" xfId="0" applyFont="1" applyBorder="1" applyAlignment="1" applyProtection="1">
      <alignment vertical="center"/>
      <protection locked="0"/>
    </xf>
    <xf numFmtId="0" fontId="40" fillId="0" borderId="45" xfId="0" applyFont="1" applyBorder="1" applyAlignment="1" applyProtection="1">
      <alignment vertical="center"/>
      <protection locked="0"/>
    </xf>
    <xf numFmtId="0" fontId="9" fillId="0" borderId="44" xfId="0" applyFont="1" applyBorder="1" applyAlignment="1" applyProtection="1">
      <alignment horizontal="left" vertical="top" wrapText="1"/>
      <protection locked="0"/>
    </xf>
    <xf numFmtId="0" fontId="9" fillId="0" borderId="45" xfId="0" applyFont="1" applyBorder="1" applyAlignment="1" applyProtection="1">
      <alignment horizontal="left" vertical="top" wrapText="1"/>
      <protection locked="0"/>
    </xf>
    <xf numFmtId="0" fontId="35" fillId="7" borderId="53" xfId="0" applyFont="1" applyFill="1" applyBorder="1" applyAlignment="1">
      <alignment horizontal="left" vertical="center"/>
    </xf>
    <xf numFmtId="0" fontId="40" fillId="0" borderId="43" xfId="0" applyFont="1" applyBorder="1" applyAlignment="1">
      <alignment horizontal="left" vertical="center"/>
    </xf>
    <xf numFmtId="0" fontId="40" fillId="0" borderId="44" xfId="0" applyFont="1" applyBorder="1" applyAlignment="1">
      <alignment horizontal="left" vertical="center"/>
    </xf>
    <xf numFmtId="0" fontId="40" fillId="0" borderId="45" xfId="0" applyFont="1" applyBorder="1" applyAlignment="1">
      <alignment horizontal="left" vertical="center"/>
    </xf>
    <xf numFmtId="0" fontId="9" fillId="0" borderId="44" xfId="0" applyFont="1" applyBorder="1" applyAlignment="1" applyProtection="1">
      <alignment horizontal="left" vertical="top"/>
      <protection locked="0"/>
    </xf>
    <xf numFmtId="0" fontId="9" fillId="0" borderId="45" xfId="0" applyFont="1" applyBorder="1" applyAlignment="1" applyProtection="1">
      <alignment horizontal="left" vertical="top"/>
      <protection locked="0"/>
    </xf>
    <xf numFmtId="0" fontId="35" fillId="7" borderId="46" xfId="0" applyFont="1" applyFill="1" applyBorder="1" applyAlignment="1">
      <alignment horizontal="left" vertical="center"/>
    </xf>
    <xf numFmtId="0" fontId="35" fillId="7" borderId="47" xfId="0" applyFont="1" applyFill="1" applyBorder="1" applyAlignment="1">
      <alignment horizontal="left" vertical="center"/>
    </xf>
    <xf numFmtId="0" fontId="35" fillId="7" borderId="48" xfId="0" applyFont="1" applyFill="1" applyBorder="1" applyAlignment="1">
      <alignment horizontal="left" vertical="center"/>
    </xf>
    <xf numFmtId="0" fontId="6" fillId="0" borderId="57" xfId="0" applyFont="1" applyBorder="1" applyAlignment="1">
      <alignment horizontal="center" vertical="center"/>
    </xf>
    <xf numFmtId="0" fontId="6" fillId="0" borderId="49"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180" fontId="41" fillId="0" borderId="54" xfId="0" applyNumberFormat="1" applyFont="1" applyBorder="1" applyAlignment="1" applyProtection="1">
      <alignment horizontal="right" vertical="center"/>
      <protection locked="0"/>
    </xf>
    <xf numFmtId="0" fontId="6" fillId="0" borderId="56"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70" xfId="0" applyFont="1" applyBorder="1" applyAlignment="1">
      <alignment horizontal="center" vertical="center"/>
    </xf>
    <xf numFmtId="0" fontId="6" fillId="0" borderId="72" xfId="0" applyFont="1" applyBorder="1" applyAlignment="1">
      <alignment horizontal="center" vertical="center"/>
    </xf>
    <xf numFmtId="180" fontId="41" fillId="0" borderId="70" xfId="0" applyNumberFormat="1" applyFont="1" applyBorder="1" applyAlignment="1" applyProtection="1">
      <alignment horizontal="right" vertical="center"/>
      <protection locked="0"/>
    </xf>
    <xf numFmtId="0" fontId="41" fillId="0" borderId="68" xfId="0" applyFont="1" applyBorder="1" applyAlignment="1" applyProtection="1">
      <alignment horizontal="center" vertical="center"/>
      <protection locked="0"/>
    </xf>
    <xf numFmtId="0" fontId="41" fillId="0" borderId="70" xfId="0" applyFont="1" applyBorder="1" applyAlignment="1" applyProtection="1">
      <alignment horizontal="center" vertical="center"/>
      <protection locked="0"/>
    </xf>
    <xf numFmtId="180" fontId="41" fillId="0" borderId="71" xfId="0" applyNumberFormat="1" applyFont="1" applyBorder="1" applyAlignment="1" applyProtection="1">
      <alignment horizontal="right" vertical="center"/>
      <protection locked="0"/>
    </xf>
    <xf numFmtId="0" fontId="6" fillId="0" borderId="69"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40" fillId="0" borderId="58" xfId="0" applyFont="1" applyBorder="1" applyAlignment="1" applyProtection="1">
      <alignment horizontal="left" vertical="center"/>
      <protection locked="0"/>
    </xf>
    <xf numFmtId="0" fontId="6" fillId="0" borderId="71" xfId="0" applyFont="1" applyBorder="1" applyAlignment="1">
      <alignment horizontal="center" vertical="center"/>
    </xf>
    <xf numFmtId="0" fontId="6" fillId="0" borderId="73" xfId="0" applyFont="1" applyBorder="1" applyAlignment="1">
      <alignment horizontal="center" vertical="center"/>
    </xf>
    <xf numFmtId="0" fontId="40" fillId="0" borderId="45" xfId="0" applyFont="1" applyBorder="1" applyAlignment="1" applyProtection="1">
      <alignment vertical="center" wrapText="1"/>
      <protection locked="0"/>
    </xf>
    <xf numFmtId="0" fontId="6" fillId="0" borderId="50" xfId="0" applyFont="1" applyBorder="1" applyAlignment="1">
      <alignment horizontal="right" vertical="center"/>
    </xf>
    <xf numFmtId="180" fontId="41" fillId="0" borderId="49" xfId="0" applyNumberFormat="1" applyFont="1" applyBorder="1" applyAlignment="1">
      <alignment horizontal="right" vertical="center"/>
    </xf>
    <xf numFmtId="180" fontId="41" fillId="0" borderId="51" xfId="0" applyNumberFormat="1" applyFont="1" applyBorder="1" applyAlignment="1">
      <alignment horizontal="right" vertical="center"/>
    </xf>
    <xf numFmtId="0" fontId="6" fillId="0" borderId="50" xfId="0" applyFont="1" applyBorder="1" applyAlignment="1">
      <alignment horizontal="center" vertical="center"/>
    </xf>
    <xf numFmtId="0" fontId="40" fillId="0" borderId="42" xfId="0" applyFont="1" applyBorder="1" applyAlignment="1" applyProtection="1">
      <alignment horizontal="left" vertical="center"/>
      <protection locked="0"/>
    </xf>
    <xf numFmtId="0" fontId="43" fillId="0" borderId="43" xfId="0" applyFont="1" applyBorder="1" applyAlignment="1" applyProtection="1">
      <alignment horizontal="center" vertical="center"/>
      <protection locked="0"/>
    </xf>
    <xf numFmtId="0" fontId="43" fillId="0" borderId="44" xfId="0" applyFont="1" applyBorder="1" applyAlignment="1" applyProtection="1">
      <alignment horizontal="center" vertical="center"/>
      <protection locked="0"/>
    </xf>
    <xf numFmtId="0" fontId="43" fillId="0" borderId="45" xfId="0" applyFont="1" applyBorder="1" applyAlignment="1" applyProtection="1">
      <alignment horizontal="center" vertical="center"/>
      <protection locked="0"/>
    </xf>
    <xf numFmtId="0" fontId="9" fillId="0" borderId="43" xfId="0" applyFont="1" applyBorder="1" applyAlignment="1" applyProtection="1">
      <alignment horizontal="left" vertical="top" wrapText="1"/>
      <protection locked="0"/>
    </xf>
    <xf numFmtId="0" fontId="9" fillId="0" borderId="46" xfId="0" applyFont="1" applyBorder="1" applyAlignment="1">
      <alignment horizontal="left" vertical="top" wrapText="1"/>
    </xf>
    <xf numFmtId="0" fontId="9" fillId="0" borderId="47" xfId="0" applyFont="1" applyBorder="1" applyAlignment="1">
      <alignment horizontal="left" vertical="top" wrapText="1"/>
    </xf>
    <xf numFmtId="0" fontId="9" fillId="0" borderId="48" xfId="0" applyFont="1" applyBorder="1" applyAlignment="1">
      <alignment horizontal="left" vertical="top" wrapText="1"/>
    </xf>
    <xf numFmtId="0" fontId="9" fillId="0" borderId="49" xfId="0" applyFont="1" applyBorder="1" applyAlignment="1" applyProtection="1">
      <alignment horizontal="left" vertical="top" wrapText="1"/>
      <protection locked="0"/>
    </xf>
    <xf numFmtId="0" fontId="9" fillId="0" borderId="50" xfId="0" applyFont="1" applyBorder="1" applyAlignment="1" applyProtection="1">
      <alignment horizontal="left" vertical="top" wrapText="1"/>
      <protection locked="0"/>
    </xf>
    <xf numFmtId="0" fontId="9" fillId="0" borderId="51" xfId="0" applyFont="1" applyBorder="1" applyAlignment="1" applyProtection="1">
      <alignment horizontal="left" vertical="top" wrapText="1"/>
      <protection locked="0"/>
    </xf>
    <xf numFmtId="0" fontId="42" fillId="0" borderId="43" xfId="0" applyFont="1" applyBorder="1" applyAlignment="1" applyProtection="1">
      <alignment horizontal="center" vertical="center"/>
      <protection locked="0"/>
    </xf>
    <xf numFmtId="0" fontId="42" fillId="0" borderId="44" xfId="0" applyFont="1" applyBorder="1" applyAlignment="1" applyProtection="1">
      <alignment horizontal="center" vertical="center"/>
      <protection locked="0"/>
    </xf>
    <xf numFmtId="0" fontId="42" fillId="0" borderId="45" xfId="0" applyFont="1" applyBorder="1" applyAlignment="1" applyProtection="1">
      <alignment horizontal="center" vertical="center"/>
      <protection locked="0"/>
    </xf>
    <xf numFmtId="0" fontId="38" fillId="0" borderId="43" xfId="0" applyFont="1" applyBorder="1" applyAlignment="1" applyProtection="1">
      <alignment horizontal="center" vertical="center"/>
      <protection locked="0"/>
    </xf>
    <xf numFmtId="0" fontId="38" fillId="0" borderId="44" xfId="0" applyFont="1" applyBorder="1" applyAlignment="1" applyProtection="1">
      <alignment horizontal="center" vertical="center"/>
      <protection locked="0"/>
    </xf>
    <xf numFmtId="0" fontId="38" fillId="0" borderId="45" xfId="0" applyFont="1" applyBorder="1" applyAlignment="1" applyProtection="1">
      <alignment horizontal="center" vertical="center"/>
      <protection locked="0"/>
    </xf>
    <xf numFmtId="0" fontId="38" fillId="0" borderId="87" xfId="0" applyFont="1" applyBorder="1" applyAlignment="1" applyProtection="1">
      <alignment horizontal="center" vertical="center"/>
      <protection locked="0"/>
    </xf>
    <xf numFmtId="0" fontId="38" fillId="0" borderId="88" xfId="0" applyFont="1" applyBorder="1" applyAlignment="1" applyProtection="1">
      <alignment horizontal="center" vertical="center"/>
      <protection locked="0"/>
    </xf>
    <xf numFmtId="0" fontId="38" fillId="0" borderId="89" xfId="0" applyFont="1" applyBorder="1" applyAlignment="1" applyProtection="1">
      <alignment horizontal="center" vertical="center"/>
      <protection locked="0"/>
    </xf>
    <xf numFmtId="0" fontId="1" fillId="0" borderId="0" xfId="0" applyFont="1" applyAlignment="1">
      <alignment horizontal="left" vertical="center"/>
    </xf>
    <xf numFmtId="0" fontId="35" fillId="7" borderId="49" xfId="0" applyFont="1" applyFill="1" applyBorder="1" applyAlignment="1">
      <alignment horizontal="left" vertical="center"/>
    </xf>
    <xf numFmtId="0" fontId="35" fillId="7" borderId="50" xfId="0" applyFont="1" applyFill="1" applyBorder="1" applyAlignment="1">
      <alignment horizontal="left" vertical="center"/>
    </xf>
    <xf numFmtId="0" fontId="9" fillId="0" borderId="44" xfId="0" applyFont="1" applyBorder="1" applyAlignment="1" applyProtection="1">
      <alignment vertical="center" wrapText="1"/>
      <protection locked="0"/>
    </xf>
    <xf numFmtId="0" fontId="9" fillId="0" borderId="45" xfId="0" applyFont="1" applyBorder="1" applyAlignment="1" applyProtection="1">
      <alignment vertical="center" wrapText="1"/>
      <protection locked="0"/>
    </xf>
    <xf numFmtId="0" fontId="9" fillId="0" borderId="52"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53" xfId="0" applyFont="1" applyBorder="1" applyAlignment="1" applyProtection="1">
      <alignment horizontal="left" vertical="top" wrapText="1"/>
      <protection locked="0"/>
    </xf>
    <xf numFmtId="0" fontId="9" fillId="0" borderId="74" xfId="0" applyFont="1" applyBorder="1" applyAlignment="1">
      <alignment horizontal="right" vertical="center"/>
    </xf>
    <xf numFmtId="0" fontId="9" fillId="0" borderId="75" xfId="0" applyFont="1" applyBorder="1" applyAlignment="1">
      <alignment horizontal="right" vertical="center"/>
    </xf>
    <xf numFmtId="0" fontId="9" fillId="0" borderId="76" xfId="0" applyFont="1" applyBorder="1" applyAlignment="1">
      <alignment horizontal="right" vertical="center"/>
    </xf>
    <xf numFmtId="0" fontId="40" fillId="0" borderId="52" xfId="0" applyFont="1" applyBorder="1" applyAlignment="1" applyProtection="1">
      <alignment horizontal="left" vertical="top" wrapText="1"/>
      <protection locked="0"/>
    </xf>
    <xf numFmtId="0" fontId="40" fillId="0" borderId="0" xfId="0" applyFont="1" applyAlignment="1" applyProtection="1">
      <alignment horizontal="left" vertical="top" wrapText="1"/>
      <protection locked="0"/>
    </xf>
    <xf numFmtId="0" fontId="40" fillId="0" borderId="53" xfId="0" applyFont="1" applyBorder="1" applyAlignment="1" applyProtection="1">
      <alignment horizontal="left" vertical="top" wrapText="1"/>
      <protection locked="0"/>
    </xf>
    <xf numFmtId="0" fontId="40" fillId="0" borderId="49" xfId="0" applyFont="1" applyBorder="1" applyAlignment="1" applyProtection="1">
      <alignment horizontal="left" vertical="top" wrapText="1"/>
      <protection locked="0"/>
    </xf>
    <xf numFmtId="0" fontId="40" fillId="0" borderId="50" xfId="0" applyFont="1" applyBorder="1" applyAlignment="1" applyProtection="1">
      <alignment horizontal="left" vertical="top" wrapText="1"/>
      <protection locked="0"/>
    </xf>
    <xf numFmtId="0" fontId="40" fillId="0" borderId="51" xfId="0" applyFont="1" applyBorder="1" applyAlignment="1" applyProtection="1">
      <alignment horizontal="left" vertical="top" wrapText="1"/>
      <protection locked="0"/>
    </xf>
    <xf numFmtId="0" fontId="9" fillId="0" borderId="42" xfId="0" applyFont="1" applyBorder="1" applyAlignment="1" applyProtection="1">
      <alignment horizontal="left" vertical="center"/>
      <protection locked="0"/>
    </xf>
    <xf numFmtId="0" fontId="9" fillId="0" borderId="58" xfId="0" applyFont="1" applyBorder="1" applyAlignment="1" applyProtection="1">
      <alignment horizontal="left" vertical="center"/>
      <protection locked="0"/>
    </xf>
    <xf numFmtId="0" fontId="9" fillId="0" borderId="44" xfId="0" applyFont="1" applyBorder="1" applyAlignment="1" applyProtection="1">
      <alignment vertical="center"/>
      <protection locked="0"/>
    </xf>
    <xf numFmtId="0" fontId="9" fillId="0" borderId="45" xfId="0" applyFont="1" applyBorder="1" applyAlignment="1" applyProtection="1">
      <alignment vertical="center"/>
      <protection locked="0"/>
    </xf>
    <xf numFmtId="0" fontId="40" fillId="0" borderId="44" xfId="0" applyFont="1" applyBorder="1" applyAlignment="1" applyProtection="1">
      <alignment horizontal="left" vertical="top" wrapText="1"/>
      <protection locked="0"/>
    </xf>
    <xf numFmtId="0" fontId="40" fillId="0" borderId="45" xfId="0" applyFont="1" applyBorder="1" applyAlignment="1" applyProtection="1">
      <alignment horizontal="left" vertical="top" wrapText="1"/>
      <protection locked="0"/>
    </xf>
    <xf numFmtId="0" fontId="41" fillId="0" borderId="69" xfId="0" applyFont="1" applyBorder="1" applyAlignment="1" applyProtection="1">
      <alignment horizontal="center" vertical="center"/>
      <protection locked="0"/>
    </xf>
    <xf numFmtId="0" fontId="41" fillId="0" borderId="71" xfId="0" applyFont="1" applyBorder="1" applyAlignment="1" applyProtection="1">
      <alignment horizontal="center" vertical="center"/>
      <protection locked="0"/>
    </xf>
    <xf numFmtId="0" fontId="41" fillId="0" borderId="56" xfId="0" applyFont="1" applyBorder="1" applyAlignment="1" applyProtection="1">
      <alignment horizontal="center" vertical="center"/>
      <protection locked="0"/>
    </xf>
    <xf numFmtId="0" fontId="41" fillId="0" borderId="54" xfId="0" applyFont="1" applyBorder="1" applyAlignment="1" applyProtection="1">
      <alignment horizontal="center" vertical="center"/>
      <protection locked="0"/>
    </xf>
    <xf numFmtId="0" fontId="41" fillId="0" borderId="50" xfId="0" applyFont="1" applyBorder="1" applyAlignment="1">
      <alignment horizontal="center" vertical="center"/>
    </xf>
    <xf numFmtId="0" fontId="41" fillId="0" borderId="51" xfId="0" applyFont="1" applyBorder="1" applyAlignment="1">
      <alignment horizontal="center" vertical="center"/>
    </xf>
    <xf numFmtId="0" fontId="19" fillId="0" borderId="8" xfId="4" applyFont="1" applyBorder="1" applyAlignment="1">
      <alignment horizontal="center" vertical="center" wrapText="1"/>
    </xf>
    <xf numFmtId="0" fontId="19" fillId="0" borderId="25" xfId="4" applyFont="1" applyBorder="1" applyAlignment="1">
      <alignment horizontal="center" vertical="center" wrapText="1"/>
    </xf>
    <xf numFmtId="0" fontId="19" fillId="0" borderId="39" xfId="4" applyFont="1" applyBorder="1" applyAlignment="1">
      <alignment horizontal="center" vertical="center" wrapText="1"/>
    </xf>
    <xf numFmtId="0" fontId="19" fillId="0" borderId="8" xfId="4" applyFont="1" applyBorder="1" applyAlignment="1">
      <alignment horizontal="left" vertical="center" wrapText="1"/>
    </xf>
    <xf numFmtId="0" fontId="19" fillId="0" borderId="25" xfId="4" applyFont="1" applyBorder="1" applyAlignment="1">
      <alignment horizontal="left" vertical="center" wrapText="1"/>
    </xf>
    <xf numFmtId="38" fontId="19" fillId="2" borderId="40" xfId="5" applyFont="1" applyFill="1" applyBorder="1" applyAlignment="1">
      <alignment horizontal="center" vertical="center" wrapText="1"/>
    </xf>
    <xf numFmtId="38" fontId="19" fillId="2" borderId="41" xfId="5" applyFont="1" applyFill="1" applyBorder="1" applyAlignment="1">
      <alignment horizontal="center" vertical="center" wrapText="1"/>
    </xf>
    <xf numFmtId="0" fontId="19" fillId="4" borderId="29" xfId="4" applyFont="1" applyFill="1" applyBorder="1" applyAlignment="1">
      <alignment horizontal="center" vertical="center"/>
    </xf>
    <xf numFmtId="0" fontId="19" fillId="4" borderId="32" xfId="4" applyFont="1" applyFill="1" applyBorder="1" applyAlignment="1">
      <alignment horizontal="center" vertical="center"/>
    </xf>
    <xf numFmtId="0" fontId="29" fillId="5" borderId="3" xfId="4" applyFont="1" applyFill="1" applyBorder="1" applyAlignment="1">
      <alignment horizontal="center" vertical="center" shrinkToFit="1"/>
    </xf>
    <xf numFmtId="0" fontId="29" fillId="5" borderId="4" xfId="4" applyFont="1" applyFill="1" applyBorder="1" applyAlignment="1">
      <alignment horizontal="center" vertical="center" shrinkToFit="1"/>
    </xf>
    <xf numFmtId="38" fontId="19" fillId="2" borderId="31" xfId="5" applyFont="1" applyFill="1" applyBorder="1" applyAlignment="1">
      <alignment horizontal="center" vertical="center" wrapText="1"/>
    </xf>
    <xf numFmtId="38" fontId="19" fillId="2" borderId="33" xfId="5" applyFont="1" applyFill="1" applyBorder="1" applyAlignment="1">
      <alignment horizontal="center" vertical="center" wrapText="1"/>
    </xf>
    <xf numFmtId="0" fontId="19" fillId="0" borderId="14" xfId="4" applyFont="1" applyBorder="1" applyAlignment="1">
      <alignment horizontal="left" vertical="center" wrapText="1"/>
    </xf>
    <xf numFmtId="0" fontId="19" fillId="0" borderId="14" xfId="4" applyFont="1" applyBorder="1" applyAlignment="1">
      <alignment horizontal="center" vertical="center" wrapText="1"/>
    </xf>
    <xf numFmtId="0" fontId="19" fillId="0" borderId="3" xfId="4" applyFont="1" applyBorder="1" applyAlignment="1">
      <alignment horizontal="center" vertical="center" wrapText="1"/>
    </xf>
    <xf numFmtId="0" fontId="19" fillId="0" borderId="4" xfId="4" applyFont="1" applyBorder="1" applyAlignment="1">
      <alignment horizontal="center" vertical="center" wrapText="1"/>
    </xf>
    <xf numFmtId="0" fontId="19" fillId="0" borderId="5" xfId="4" applyFont="1" applyBorder="1" applyAlignment="1">
      <alignment horizontal="center" vertical="center" wrapText="1"/>
    </xf>
    <xf numFmtId="38" fontId="19" fillId="2" borderId="3" xfId="5" applyFont="1" applyFill="1" applyBorder="1" applyAlignment="1">
      <alignment horizontal="center" vertical="center" wrapText="1"/>
    </xf>
    <xf numFmtId="38" fontId="19" fillId="2" borderId="4" xfId="5" applyFont="1" applyFill="1" applyBorder="1" applyAlignment="1">
      <alignment horizontal="center" vertical="center" wrapText="1"/>
    </xf>
    <xf numFmtId="38" fontId="19" fillId="2" borderId="5" xfId="5" applyFont="1" applyFill="1" applyBorder="1" applyAlignment="1">
      <alignment horizontal="center" vertical="center" wrapText="1"/>
    </xf>
    <xf numFmtId="38" fontId="26" fillId="2" borderId="40" xfId="5" applyFont="1" applyFill="1" applyBorder="1" applyAlignment="1">
      <alignment horizontal="center" vertical="center" wrapText="1"/>
    </xf>
    <xf numFmtId="38" fontId="26" fillId="2" borderId="41" xfId="5" applyFont="1" applyFill="1" applyBorder="1" applyAlignment="1">
      <alignment horizontal="center" vertical="center" wrapText="1"/>
    </xf>
  </cellXfs>
  <cellStyles count="6">
    <cellStyle name="ハイパーリンク 2" xfId="1" xr:uid="{7C9D9E40-61C1-4E20-AEC0-9A296D175F18}"/>
    <cellStyle name="桁区切り 2" xfId="3" xr:uid="{3A942763-50F6-4917-AABB-64119CAA0174}"/>
    <cellStyle name="桁区切り 3" xfId="5" xr:uid="{8A5BA4C1-1875-4650-BCE2-1305D202AB47}"/>
    <cellStyle name="標準" xfId="0" builtinId="0"/>
    <cellStyle name="標準 2" xfId="2" xr:uid="{F1C5540C-FAB1-415C-BA0E-CEBF85C03849}"/>
    <cellStyle name="標準 3" xfId="4" xr:uid="{902F18F2-94B0-4446-82A0-E131693757DB}"/>
  </cellStyles>
  <dxfs count="88">
    <dxf>
      <fill>
        <patternFill>
          <bgColor rgb="FFFFFF00"/>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E3F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333375</xdr:colOff>
      <xdr:row>1</xdr:row>
      <xdr:rowOff>9525</xdr:rowOff>
    </xdr:from>
    <xdr:to>
      <xdr:col>8</xdr:col>
      <xdr:colOff>1102360</xdr:colOff>
      <xdr:row>2</xdr:row>
      <xdr:rowOff>37026</xdr:rowOff>
    </xdr:to>
    <xdr:sp macro="" textlink="">
      <xdr:nvSpPr>
        <xdr:cNvPr id="2" name="テキスト ボックス 1">
          <a:extLst>
            <a:ext uri="{FF2B5EF4-FFF2-40B4-BE49-F238E27FC236}">
              <a16:creationId xmlns:a16="http://schemas.microsoft.com/office/drawing/2014/main" id="{255A2F92-576F-404C-82B8-4F92560A10B3}"/>
            </a:ext>
          </a:extLst>
        </xdr:cNvPr>
        <xdr:cNvSpPr txBox="1"/>
      </xdr:nvSpPr>
      <xdr:spPr>
        <a:xfrm>
          <a:off x="5543550" y="209550"/>
          <a:ext cx="768985" cy="237051"/>
        </a:xfrm>
        <a:prstGeom prst="rect">
          <a:avLst/>
        </a:prstGeom>
        <a:solidFill>
          <a:schemeClr val="lt1"/>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238125</xdr:colOff>
      <xdr:row>1</xdr:row>
      <xdr:rowOff>19050</xdr:rowOff>
    </xdr:from>
    <xdr:to>
      <xdr:col>12</xdr:col>
      <xdr:colOff>178435</xdr:colOff>
      <xdr:row>2</xdr:row>
      <xdr:rowOff>17976</xdr:rowOff>
    </xdr:to>
    <xdr:sp macro="" textlink="">
      <xdr:nvSpPr>
        <xdr:cNvPr id="2" name="テキスト ボックス 1">
          <a:extLst>
            <a:ext uri="{FF2B5EF4-FFF2-40B4-BE49-F238E27FC236}">
              <a16:creationId xmlns:a16="http://schemas.microsoft.com/office/drawing/2014/main" id="{F2DF7C58-46E1-4912-9827-6552784054FA}"/>
            </a:ext>
          </a:extLst>
        </xdr:cNvPr>
        <xdr:cNvSpPr txBox="1"/>
      </xdr:nvSpPr>
      <xdr:spPr>
        <a:xfrm>
          <a:off x="5543550" y="219075"/>
          <a:ext cx="768985" cy="237051"/>
        </a:xfrm>
        <a:prstGeom prst="rect">
          <a:avLst/>
        </a:prstGeom>
        <a:solidFill>
          <a:schemeClr val="lt1"/>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99891</xdr:colOff>
      <xdr:row>30</xdr:row>
      <xdr:rowOff>220002</xdr:rowOff>
    </xdr:from>
    <xdr:to>
      <xdr:col>9</xdr:col>
      <xdr:colOff>777156</xdr:colOff>
      <xdr:row>30</xdr:row>
      <xdr:rowOff>1952625</xdr:rowOff>
    </xdr:to>
    <xdr:grpSp>
      <xdr:nvGrpSpPr>
        <xdr:cNvPr id="3" name="グループ化 2">
          <a:extLst>
            <a:ext uri="{FF2B5EF4-FFF2-40B4-BE49-F238E27FC236}">
              <a16:creationId xmlns:a16="http://schemas.microsoft.com/office/drawing/2014/main" id="{987DBE73-8579-453A-9B49-8DA10B0FAF88}"/>
            </a:ext>
          </a:extLst>
        </xdr:cNvPr>
        <xdr:cNvGrpSpPr/>
      </xdr:nvGrpSpPr>
      <xdr:grpSpPr>
        <a:xfrm>
          <a:off x="600634" y="12123531"/>
          <a:ext cx="5842536" cy="1732623"/>
          <a:chOff x="-166852" y="-40640"/>
          <a:chExt cx="5475038" cy="1940509"/>
        </a:xfrm>
      </xdr:grpSpPr>
      <xdr:sp macro="" textlink="">
        <xdr:nvSpPr>
          <xdr:cNvPr id="4" name="テキスト ボックス 1949825374">
            <a:extLst>
              <a:ext uri="{FF2B5EF4-FFF2-40B4-BE49-F238E27FC236}">
                <a16:creationId xmlns:a16="http://schemas.microsoft.com/office/drawing/2014/main" id="{B903E125-32EF-12E8-0055-B628C78C1A5C}"/>
              </a:ext>
            </a:extLst>
          </xdr:cNvPr>
          <xdr:cNvSpPr txBox="1"/>
        </xdr:nvSpPr>
        <xdr:spPr>
          <a:xfrm>
            <a:off x="-166852" y="-40640"/>
            <a:ext cx="2020972" cy="573501"/>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総括責任者</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代表取締役　次世代　太郎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5" name="テキスト ボックス 1006833716">
            <a:extLst>
              <a:ext uri="{FF2B5EF4-FFF2-40B4-BE49-F238E27FC236}">
                <a16:creationId xmlns:a16="http://schemas.microsoft.com/office/drawing/2014/main" id="{C8D0A8C3-C9E6-DA79-E37E-9744DA187C3C}"/>
              </a:ext>
            </a:extLst>
          </xdr:cNvPr>
          <xdr:cNvSpPr txBox="1"/>
        </xdr:nvSpPr>
        <xdr:spPr>
          <a:xfrm>
            <a:off x="2209402" y="57182"/>
            <a:ext cx="3098784" cy="63722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現場責任者（品質管理、在庫管理、生産計画の状況把握）</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工場長　経済　四郎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6" name="テキスト ボックス 850460221">
            <a:extLst>
              <a:ext uri="{FF2B5EF4-FFF2-40B4-BE49-F238E27FC236}">
                <a16:creationId xmlns:a16="http://schemas.microsoft.com/office/drawing/2014/main" id="{CED71310-A80E-ACB8-4A0B-ECCF60EE2CCC}"/>
              </a:ext>
            </a:extLst>
          </xdr:cNvPr>
          <xdr:cNvSpPr txBox="1"/>
        </xdr:nvSpPr>
        <xdr:spPr>
          <a:xfrm>
            <a:off x="2207776" y="779746"/>
            <a:ext cx="3099807" cy="458717"/>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生産計画担当（生産計画に関すること全般）</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製造部　製造　五郎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7" name="テキスト ボックス 1228873733">
            <a:extLst>
              <a:ext uri="{FF2B5EF4-FFF2-40B4-BE49-F238E27FC236}">
                <a16:creationId xmlns:a16="http://schemas.microsoft.com/office/drawing/2014/main" id="{AE4F4420-8863-F2A7-E656-0AB00FE8E6A7}"/>
              </a:ext>
            </a:extLst>
          </xdr:cNvPr>
          <xdr:cNvSpPr txBox="1"/>
        </xdr:nvSpPr>
        <xdr:spPr>
          <a:xfrm>
            <a:off x="2207777" y="1295395"/>
            <a:ext cx="3099807" cy="604474"/>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品質、在庫管理担当（品質、在庫管理に関すること全般）</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管理部　技術　六郎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8" name="直線コネクタ 7">
            <a:extLst>
              <a:ext uri="{FF2B5EF4-FFF2-40B4-BE49-F238E27FC236}">
                <a16:creationId xmlns:a16="http://schemas.microsoft.com/office/drawing/2014/main" id="{D5730752-D787-63FC-6BB1-65A0553BD546}"/>
              </a:ext>
            </a:extLst>
          </xdr:cNvPr>
          <xdr:cNvCxnSpPr/>
        </xdr:nvCxnSpPr>
        <xdr:spPr>
          <a:xfrm>
            <a:off x="1857670" y="247650"/>
            <a:ext cx="351733" cy="113"/>
          </a:xfrm>
          <a:prstGeom prst="line">
            <a:avLst/>
          </a:prstGeom>
          <a:noFill/>
          <a:ln w="6350" cap="flat" cmpd="sng" algn="ctr">
            <a:solidFill>
              <a:sysClr val="windowText" lastClr="000000"/>
            </a:solidFill>
            <a:prstDash val="solid"/>
            <a:miter lim="800000"/>
          </a:ln>
          <a:effectLst/>
        </xdr:spPr>
      </xdr:cxnSp>
      <xdr:cxnSp macro="">
        <xdr:nvCxnSpPr>
          <xdr:cNvPr id="9" name="直線コネクタ 8">
            <a:extLst>
              <a:ext uri="{FF2B5EF4-FFF2-40B4-BE49-F238E27FC236}">
                <a16:creationId xmlns:a16="http://schemas.microsoft.com/office/drawing/2014/main" id="{B9F78CF6-BF94-6ED3-BCE8-A44A49DEEAD9}"/>
              </a:ext>
            </a:extLst>
          </xdr:cNvPr>
          <xdr:cNvCxnSpPr/>
        </xdr:nvCxnSpPr>
        <xdr:spPr>
          <a:xfrm flipH="1">
            <a:off x="1963075" y="247650"/>
            <a:ext cx="8249" cy="1310848"/>
          </a:xfrm>
          <a:prstGeom prst="line">
            <a:avLst/>
          </a:prstGeom>
          <a:noFill/>
          <a:ln w="6350" cap="flat" cmpd="sng" algn="ctr">
            <a:solidFill>
              <a:sysClr val="windowText" lastClr="000000"/>
            </a:solidFill>
            <a:prstDash val="solid"/>
            <a:miter lim="800000"/>
          </a:ln>
          <a:effectLst/>
        </xdr:spPr>
      </xdr:cxnSp>
      <xdr:cxnSp macro="">
        <xdr:nvCxnSpPr>
          <xdr:cNvPr id="10" name="直線コネクタ 9">
            <a:extLst>
              <a:ext uri="{FF2B5EF4-FFF2-40B4-BE49-F238E27FC236}">
                <a16:creationId xmlns:a16="http://schemas.microsoft.com/office/drawing/2014/main" id="{C6DC9E0A-8563-4C68-BB73-E2C5A65759ED}"/>
              </a:ext>
            </a:extLst>
          </xdr:cNvPr>
          <xdr:cNvCxnSpPr/>
        </xdr:nvCxnSpPr>
        <xdr:spPr>
          <a:xfrm>
            <a:off x="1971440" y="1028690"/>
            <a:ext cx="236335" cy="0"/>
          </a:xfrm>
          <a:prstGeom prst="line">
            <a:avLst/>
          </a:prstGeom>
          <a:noFill/>
          <a:ln w="6350" cap="flat" cmpd="sng" algn="ctr">
            <a:solidFill>
              <a:sysClr val="windowText" lastClr="000000"/>
            </a:solidFill>
            <a:prstDash val="solid"/>
            <a:miter lim="800000"/>
          </a:ln>
          <a:effectLst/>
        </xdr:spPr>
      </xdr:cxnSp>
      <xdr:cxnSp macro="">
        <xdr:nvCxnSpPr>
          <xdr:cNvPr id="11" name="直線コネクタ 10">
            <a:extLst>
              <a:ext uri="{FF2B5EF4-FFF2-40B4-BE49-F238E27FC236}">
                <a16:creationId xmlns:a16="http://schemas.microsoft.com/office/drawing/2014/main" id="{B9B1647E-DBC1-4188-BA63-A7D8AE1334BD}"/>
              </a:ext>
            </a:extLst>
          </xdr:cNvPr>
          <xdr:cNvCxnSpPr/>
        </xdr:nvCxnSpPr>
        <xdr:spPr>
          <a:xfrm>
            <a:off x="1971344" y="1554959"/>
            <a:ext cx="236432"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87921</xdr:colOff>
      <xdr:row>30</xdr:row>
      <xdr:rowOff>2127006</xdr:rowOff>
    </xdr:from>
    <xdr:to>
      <xdr:col>7</xdr:col>
      <xdr:colOff>628649</xdr:colOff>
      <xdr:row>30</xdr:row>
      <xdr:rowOff>2581276</xdr:rowOff>
    </xdr:to>
    <xdr:sp macro="" textlink="">
      <xdr:nvSpPr>
        <xdr:cNvPr id="2" name="テキスト ボックス 1322668932">
          <a:extLst>
            <a:ext uri="{FF2B5EF4-FFF2-40B4-BE49-F238E27FC236}">
              <a16:creationId xmlns:a16="http://schemas.microsoft.com/office/drawing/2014/main" id="{5A5627A4-8641-407A-8D99-F9C438903978}"/>
            </a:ext>
          </a:extLst>
        </xdr:cNvPr>
        <xdr:cNvSpPr txBox="1"/>
      </xdr:nvSpPr>
      <xdr:spPr>
        <a:xfrm rot="10800000" flipV="1">
          <a:off x="592746" y="13966581"/>
          <a:ext cx="3931628" cy="45427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コンサルティング支援　●●中小企業診断士事務所</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品質管理、在庫管理、生産計画の現状分析及び改善計画策定</a:t>
          </a:r>
          <a:endPar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73269</xdr:colOff>
      <xdr:row>1</xdr:row>
      <xdr:rowOff>73269</xdr:rowOff>
    </xdr:from>
    <xdr:to>
      <xdr:col>9</xdr:col>
      <xdr:colOff>842254</xdr:colOff>
      <xdr:row>2</xdr:row>
      <xdr:rowOff>81720</xdr:rowOff>
    </xdr:to>
    <xdr:sp macro="" textlink="">
      <xdr:nvSpPr>
        <xdr:cNvPr id="15" name="テキスト ボックス 14">
          <a:extLst>
            <a:ext uri="{FF2B5EF4-FFF2-40B4-BE49-F238E27FC236}">
              <a16:creationId xmlns:a16="http://schemas.microsoft.com/office/drawing/2014/main" id="{A99759DD-6579-4AA2-83DF-CB3A0C6793F1}"/>
            </a:ext>
          </a:extLst>
        </xdr:cNvPr>
        <xdr:cNvSpPr txBox="1"/>
      </xdr:nvSpPr>
      <xdr:spPr>
        <a:xfrm>
          <a:off x="5751634" y="190500"/>
          <a:ext cx="768985" cy="235585"/>
        </a:xfrm>
        <a:prstGeom prst="rect">
          <a:avLst/>
        </a:prstGeom>
        <a:solidFill>
          <a:schemeClr val="lt1"/>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65942</xdr:colOff>
      <xdr:row>1</xdr:row>
      <xdr:rowOff>124557</xdr:rowOff>
    </xdr:from>
    <xdr:to>
      <xdr:col>9</xdr:col>
      <xdr:colOff>834927</xdr:colOff>
      <xdr:row>3</xdr:row>
      <xdr:rowOff>37758</xdr:rowOff>
    </xdr:to>
    <xdr:sp macro="" textlink="">
      <xdr:nvSpPr>
        <xdr:cNvPr id="13" name="テキスト ボックス 12">
          <a:extLst>
            <a:ext uri="{FF2B5EF4-FFF2-40B4-BE49-F238E27FC236}">
              <a16:creationId xmlns:a16="http://schemas.microsoft.com/office/drawing/2014/main" id="{42359C0B-A5CD-4D32-BB59-36B6D7EF0663}"/>
            </a:ext>
          </a:extLst>
        </xdr:cNvPr>
        <xdr:cNvSpPr txBox="1"/>
      </xdr:nvSpPr>
      <xdr:spPr>
        <a:xfrm>
          <a:off x="5744307" y="241788"/>
          <a:ext cx="768985" cy="235585"/>
        </a:xfrm>
        <a:prstGeom prst="rect">
          <a:avLst/>
        </a:prstGeom>
        <a:solidFill>
          <a:schemeClr val="lt1"/>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記入例</a:t>
          </a:r>
        </a:p>
      </xdr:txBody>
    </xdr:sp>
    <xdr:clientData/>
  </xdr:twoCellAnchor>
  <xdr:twoCellAnchor>
    <xdr:from>
      <xdr:col>3</xdr:col>
      <xdr:colOff>80596</xdr:colOff>
      <xdr:row>30</xdr:row>
      <xdr:rowOff>249115</xdr:rowOff>
    </xdr:from>
    <xdr:to>
      <xdr:col>9</xdr:col>
      <xdr:colOff>757861</xdr:colOff>
      <xdr:row>30</xdr:row>
      <xdr:rowOff>1553113</xdr:rowOff>
    </xdr:to>
    <xdr:grpSp>
      <xdr:nvGrpSpPr>
        <xdr:cNvPr id="14" name="グループ化 13">
          <a:extLst>
            <a:ext uri="{FF2B5EF4-FFF2-40B4-BE49-F238E27FC236}">
              <a16:creationId xmlns:a16="http://schemas.microsoft.com/office/drawing/2014/main" id="{5E8A0E5E-1038-4422-B03C-62D45A8F79D1}"/>
            </a:ext>
          </a:extLst>
        </xdr:cNvPr>
        <xdr:cNvGrpSpPr/>
      </xdr:nvGrpSpPr>
      <xdr:grpSpPr>
        <a:xfrm>
          <a:off x="581339" y="11815186"/>
          <a:ext cx="5842536" cy="1303998"/>
          <a:chOff x="-166852" y="-40640"/>
          <a:chExt cx="5475038" cy="1460453"/>
        </a:xfrm>
      </xdr:grpSpPr>
      <xdr:sp macro="" textlink="">
        <xdr:nvSpPr>
          <xdr:cNvPr id="15" name="テキスト ボックス 1949825374">
            <a:extLst>
              <a:ext uri="{FF2B5EF4-FFF2-40B4-BE49-F238E27FC236}">
                <a16:creationId xmlns:a16="http://schemas.microsoft.com/office/drawing/2014/main" id="{B9FCDEC3-BA78-B366-FA1C-153602194838}"/>
              </a:ext>
            </a:extLst>
          </xdr:cNvPr>
          <xdr:cNvSpPr txBox="1"/>
        </xdr:nvSpPr>
        <xdr:spPr>
          <a:xfrm>
            <a:off x="-166852" y="-40640"/>
            <a:ext cx="2020972" cy="573501"/>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総括責任者</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代表取締役　次世代　太郎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6" name="テキスト ボックス 1006833716">
            <a:extLst>
              <a:ext uri="{FF2B5EF4-FFF2-40B4-BE49-F238E27FC236}">
                <a16:creationId xmlns:a16="http://schemas.microsoft.com/office/drawing/2014/main" id="{DCFCD18E-010F-FC10-7D35-0D298BC8340E}"/>
              </a:ext>
            </a:extLst>
          </xdr:cNvPr>
          <xdr:cNvSpPr txBox="1"/>
        </xdr:nvSpPr>
        <xdr:spPr>
          <a:xfrm>
            <a:off x="2209402" y="57183"/>
            <a:ext cx="3098784" cy="38116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現場責任者（ツール導入した生産設備の状況把握）</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工場長　経済　四郎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7" name="テキスト ボックス 850460221">
            <a:extLst>
              <a:ext uri="{FF2B5EF4-FFF2-40B4-BE49-F238E27FC236}">
                <a16:creationId xmlns:a16="http://schemas.microsoft.com/office/drawing/2014/main" id="{2A1B2D56-D4B1-3135-A3BD-E20E91EACF94}"/>
              </a:ext>
            </a:extLst>
          </xdr:cNvPr>
          <xdr:cNvSpPr txBox="1"/>
        </xdr:nvSpPr>
        <xdr:spPr>
          <a:xfrm>
            <a:off x="2207776" y="533399"/>
            <a:ext cx="3099807" cy="371848"/>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生産機械担当（ツール導入した生産設備の管理）</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製造部　製造　五郎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8" name="テキスト ボックス 1228873733">
            <a:extLst>
              <a:ext uri="{FF2B5EF4-FFF2-40B4-BE49-F238E27FC236}">
                <a16:creationId xmlns:a16="http://schemas.microsoft.com/office/drawing/2014/main" id="{46A647D6-3B41-C2D1-8255-AB792CA77362}"/>
              </a:ext>
            </a:extLst>
          </xdr:cNvPr>
          <xdr:cNvSpPr txBox="1"/>
        </xdr:nvSpPr>
        <xdr:spPr>
          <a:xfrm>
            <a:off x="2207777" y="1028699"/>
            <a:ext cx="3099807" cy="391114"/>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デジタル担当（ツールの活用やデータ分析）</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営業部　技術　六郎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9" name="直線コネクタ 18">
            <a:extLst>
              <a:ext uri="{FF2B5EF4-FFF2-40B4-BE49-F238E27FC236}">
                <a16:creationId xmlns:a16="http://schemas.microsoft.com/office/drawing/2014/main" id="{EB434329-4B43-FF39-B705-5787C8A5A9B0}"/>
              </a:ext>
            </a:extLst>
          </xdr:cNvPr>
          <xdr:cNvCxnSpPr/>
        </xdr:nvCxnSpPr>
        <xdr:spPr>
          <a:xfrm>
            <a:off x="1857670" y="247650"/>
            <a:ext cx="351733" cy="113"/>
          </a:xfrm>
          <a:prstGeom prst="line">
            <a:avLst/>
          </a:prstGeom>
          <a:noFill/>
          <a:ln w="6350" cap="flat" cmpd="sng" algn="ctr">
            <a:solidFill>
              <a:sysClr val="windowText" lastClr="000000"/>
            </a:solidFill>
            <a:prstDash val="solid"/>
            <a:miter lim="800000"/>
          </a:ln>
          <a:effectLst/>
        </xdr:spPr>
      </xdr:cxnSp>
      <xdr:cxnSp macro="">
        <xdr:nvCxnSpPr>
          <xdr:cNvPr id="20" name="直線コネクタ 19">
            <a:extLst>
              <a:ext uri="{FF2B5EF4-FFF2-40B4-BE49-F238E27FC236}">
                <a16:creationId xmlns:a16="http://schemas.microsoft.com/office/drawing/2014/main" id="{5B300CC4-33EB-355B-73AF-3C536220B323}"/>
              </a:ext>
            </a:extLst>
          </xdr:cNvPr>
          <xdr:cNvCxnSpPr/>
        </xdr:nvCxnSpPr>
        <xdr:spPr>
          <a:xfrm>
            <a:off x="1971324" y="247651"/>
            <a:ext cx="0" cy="976605"/>
          </a:xfrm>
          <a:prstGeom prst="line">
            <a:avLst/>
          </a:prstGeom>
          <a:noFill/>
          <a:ln w="6350" cap="flat" cmpd="sng" algn="ctr">
            <a:solidFill>
              <a:sysClr val="windowText" lastClr="000000"/>
            </a:solidFill>
            <a:prstDash val="solid"/>
            <a:miter lim="800000"/>
          </a:ln>
          <a:effectLst/>
        </xdr:spPr>
      </xdr:cxnSp>
      <xdr:cxnSp macro="">
        <xdr:nvCxnSpPr>
          <xdr:cNvPr id="21" name="直線コネクタ 20">
            <a:extLst>
              <a:ext uri="{FF2B5EF4-FFF2-40B4-BE49-F238E27FC236}">
                <a16:creationId xmlns:a16="http://schemas.microsoft.com/office/drawing/2014/main" id="{7AB58D81-4A38-F6E2-CB19-84CEEE701FE4}"/>
              </a:ext>
            </a:extLst>
          </xdr:cNvPr>
          <xdr:cNvCxnSpPr/>
        </xdr:nvCxnSpPr>
        <xdr:spPr>
          <a:xfrm>
            <a:off x="1971440" y="719323"/>
            <a:ext cx="236335" cy="0"/>
          </a:xfrm>
          <a:prstGeom prst="line">
            <a:avLst/>
          </a:prstGeom>
          <a:noFill/>
          <a:ln w="6350" cap="flat" cmpd="sng" algn="ctr">
            <a:solidFill>
              <a:sysClr val="windowText" lastClr="000000"/>
            </a:solidFill>
            <a:prstDash val="solid"/>
            <a:miter lim="800000"/>
          </a:ln>
          <a:effectLst/>
        </xdr:spPr>
      </xdr:cxnSp>
      <xdr:cxnSp macro="">
        <xdr:nvCxnSpPr>
          <xdr:cNvPr id="22" name="直線コネクタ 21">
            <a:extLst>
              <a:ext uri="{FF2B5EF4-FFF2-40B4-BE49-F238E27FC236}">
                <a16:creationId xmlns:a16="http://schemas.microsoft.com/office/drawing/2014/main" id="{9D9EED3F-00C6-DAC9-99AA-51F46CFA7A5F}"/>
              </a:ext>
            </a:extLst>
          </xdr:cNvPr>
          <xdr:cNvCxnSpPr/>
        </xdr:nvCxnSpPr>
        <xdr:spPr>
          <a:xfrm>
            <a:off x="1971344" y="1224256"/>
            <a:ext cx="236432"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80596</xdr:colOff>
      <xdr:row>30</xdr:row>
      <xdr:rowOff>1780441</xdr:rowOff>
    </xdr:from>
    <xdr:to>
      <xdr:col>7</xdr:col>
      <xdr:colOff>373331</xdr:colOff>
      <xdr:row>30</xdr:row>
      <xdr:rowOff>2155091</xdr:rowOff>
    </xdr:to>
    <xdr:sp macro="" textlink="">
      <xdr:nvSpPr>
        <xdr:cNvPr id="23" name="テキスト ボックス 1322668932">
          <a:extLst>
            <a:ext uri="{FF2B5EF4-FFF2-40B4-BE49-F238E27FC236}">
              <a16:creationId xmlns:a16="http://schemas.microsoft.com/office/drawing/2014/main" id="{9FFFE3ED-B85E-4851-9909-D680F2A54FBD}"/>
            </a:ext>
          </a:extLst>
        </xdr:cNvPr>
        <xdr:cNvSpPr txBox="1"/>
      </xdr:nvSpPr>
      <xdr:spPr>
        <a:xfrm rot="10800000" flipV="1">
          <a:off x="593481" y="13247076"/>
          <a:ext cx="3685100" cy="37465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デジタルツール導入支援　△△（株）</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ツールの導入やデータの活用に関して支援を行う</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57150</xdr:colOff>
      <xdr:row>1</xdr:row>
      <xdr:rowOff>104775</xdr:rowOff>
    </xdr:from>
    <xdr:to>
      <xdr:col>9</xdr:col>
      <xdr:colOff>826135</xdr:colOff>
      <xdr:row>3</xdr:row>
      <xdr:rowOff>17976</xdr:rowOff>
    </xdr:to>
    <xdr:sp macro="" textlink="">
      <xdr:nvSpPr>
        <xdr:cNvPr id="13" name="テキスト ボックス 12">
          <a:extLst>
            <a:ext uri="{FF2B5EF4-FFF2-40B4-BE49-F238E27FC236}">
              <a16:creationId xmlns:a16="http://schemas.microsoft.com/office/drawing/2014/main" id="{165A958F-E688-42A0-BFFD-92F873462687}"/>
            </a:ext>
          </a:extLst>
        </xdr:cNvPr>
        <xdr:cNvSpPr txBox="1"/>
      </xdr:nvSpPr>
      <xdr:spPr>
        <a:xfrm>
          <a:off x="5724525" y="219075"/>
          <a:ext cx="768985" cy="237051"/>
        </a:xfrm>
        <a:prstGeom prst="rect">
          <a:avLst/>
        </a:prstGeom>
        <a:solidFill>
          <a:schemeClr val="lt1"/>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記入例</a:t>
          </a:r>
        </a:p>
      </xdr:txBody>
    </xdr:sp>
    <xdr:clientData/>
  </xdr:twoCellAnchor>
  <xdr:twoCellAnchor>
    <xdr:from>
      <xdr:col>3</xdr:col>
      <xdr:colOff>66675</xdr:colOff>
      <xdr:row>30</xdr:row>
      <xdr:rowOff>247650</xdr:rowOff>
    </xdr:from>
    <xdr:to>
      <xdr:col>9</xdr:col>
      <xdr:colOff>743940</xdr:colOff>
      <xdr:row>30</xdr:row>
      <xdr:rowOff>1551648</xdr:rowOff>
    </xdr:to>
    <xdr:grpSp>
      <xdr:nvGrpSpPr>
        <xdr:cNvPr id="14" name="グループ化 13">
          <a:extLst>
            <a:ext uri="{FF2B5EF4-FFF2-40B4-BE49-F238E27FC236}">
              <a16:creationId xmlns:a16="http://schemas.microsoft.com/office/drawing/2014/main" id="{571993F8-DBE8-486B-A6D8-2C60C3E1E21A}"/>
            </a:ext>
          </a:extLst>
        </xdr:cNvPr>
        <xdr:cNvGrpSpPr/>
      </xdr:nvGrpSpPr>
      <xdr:grpSpPr>
        <a:xfrm>
          <a:off x="567418" y="12385221"/>
          <a:ext cx="5842536" cy="1303998"/>
          <a:chOff x="-166852" y="-40640"/>
          <a:chExt cx="5475038" cy="1460453"/>
        </a:xfrm>
      </xdr:grpSpPr>
      <xdr:sp macro="" textlink="">
        <xdr:nvSpPr>
          <xdr:cNvPr id="15" name="テキスト ボックス 1949825374">
            <a:extLst>
              <a:ext uri="{FF2B5EF4-FFF2-40B4-BE49-F238E27FC236}">
                <a16:creationId xmlns:a16="http://schemas.microsoft.com/office/drawing/2014/main" id="{FA5D9B29-CC41-16F0-7105-942385622354}"/>
              </a:ext>
            </a:extLst>
          </xdr:cNvPr>
          <xdr:cNvSpPr txBox="1"/>
        </xdr:nvSpPr>
        <xdr:spPr>
          <a:xfrm>
            <a:off x="-166852" y="-40640"/>
            <a:ext cx="2020972" cy="573501"/>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総括責任者</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代表取締役　次世代　太郎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6" name="テキスト ボックス 1006833716">
            <a:extLst>
              <a:ext uri="{FF2B5EF4-FFF2-40B4-BE49-F238E27FC236}">
                <a16:creationId xmlns:a16="http://schemas.microsoft.com/office/drawing/2014/main" id="{6AA99272-7148-04AB-E3BF-66120A1DDBCB}"/>
              </a:ext>
            </a:extLst>
          </xdr:cNvPr>
          <xdr:cNvSpPr txBox="1"/>
        </xdr:nvSpPr>
        <xdr:spPr>
          <a:xfrm>
            <a:off x="2209402" y="57183"/>
            <a:ext cx="3098784" cy="38116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現場責任者（生産設備の状況把握）</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工場長　経済　四郎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7" name="テキスト ボックス 850460221">
            <a:extLst>
              <a:ext uri="{FF2B5EF4-FFF2-40B4-BE49-F238E27FC236}">
                <a16:creationId xmlns:a16="http://schemas.microsoft.com/office/drawing/2014/main" id="{81C63A8F-FCFB-B043-D89A-9C9C16BA6110}"/>
              </a:ext>
            </a:extLst>
          </xdr:cNvPr>
          <xdr:cNvSpPr txBox="1"/>
        </xdr:nvSpPr>
        <xdr:spPr>
          <a:xfrm>
            <a:off x="2207776" y="533399"/>
            <a:ext cx="3099807" cy="371848"/>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生産機械担当（生産設備の管理）</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製造部　製造　五郎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8" name="テキスト ボックス 1228873733">
            <a:extLst>
              <a:ext uri="{FF2B5EF4-FFF2-40B4-BE49-F238E27FC236}">
                <a16:creationId xmlns:a16="http://schemas.microsoft.com/office/drawing/2014/main" id="{16DF1DBC-6077-7618-3B67-5341BB7E6883}"/>
              </a:ext>
            </a:extLst>
          </xdr:cNvPr>
          <xdr:cNvSpPr txBox="1"/>
        </xdr:nvSpPr>
        <xdr:spPr>
          <a:xfrm>
            <a:off x="2207777" y="1028699"/>
            <a:ext cx="3099807" cy="391114"/>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デジタル担当（新システムの活用やデータ分析）</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営業部　技術　六郎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9" name="直線コネクタ 18">
            <a:extLst>
              <a:ext uri="{FF2B5EF4-FFF2-40B4-BE49-F238E27FC236}">
                <a16:creationId xmlns:a16="http://schemas.microsoft.com/office/drawing/2014/main" id="{16D832CD-D94D-5B4C-003D-CCB1063BA253}"/>
              </a:ext>
            </a:extLst>
          </xdr:cNvPr>
          <xdr:cNvCxnSpPr/>
        </xdr:nvCxnSpPr>
        <xdr:spPr>
          <a:xfrm>
            <a:off x="1857670" y="247650"/>
            <a:ext cx="351733" cy="113"/>
          </a:xfrm>
          <a:prstGeom prst="line">
            <a:avLst/>
          </a:prstGeom>
          <a:noFill/>
          <a:ln w="6350" cap="flat" cmpd="sng" algn="ctr">
            <a:solidFill>
              <a:sysClr val="windowText" lastClr="000000"/>
            </a:solidFill>
            <a:prstDash val="solid"/>
            <a:miter lim="800000"/>
          </a:ln>
          <a:effectLst/>
        </xdr:spPr>
      </xdr:cxnSp>
      <xdr:cxnSp macro="">
        <xdr:nvCxnSpPr>
          <xdr:cNvPr id="20" name="直線コネクタ 19">
            <a:extLst>
              <a:ext uri="{FF2B5EF4-FFF2-40B4-BE49-F238E27FC236}">
                <a16:creationId xmlns:a16="http://schemas.microsoft.com/office/drawing/2014/main" id="{B310CAA3-740B-979C-7256-148DDEF5E45B}"/>
              </a:ext>
            </a:extLst>
          </xdr:cNvPr>
          <xdr:cNvCxnSpPr/>
        </xdr:nvCxnSpPr>
        <xdr:spPr>
          <a:xfrm>
            <a:off x="1971324" y="247651"/>
            <a:ext cx="0" cy="976605"/>
          </a:xfrm>
          <a:prstGeom prst="line">
            <a:avLst/>
          </a:prstGeom>
          <a:noFill/>
          <a:ln w="6350" cap="flat" cmpd="sng" algn="ctr">
            <a:solidFill>
              <a:sysClr val="windowText" lastClr="000000"/>
            </a:solidFill>
            <a:prstDash val="solid"/>
            <a:miter lim="800000"/>
          </a:ln>
          <a:effectLst/>
        </xdr:spPr>
      </xdr:cxnSp>
      <xdr:cxnSp macro="">
        <xdr:nvCxnSpPr>
          <xdr:cNvPr id="21" name="直線コネクタ 20">
            <a:extLst>
              <a:ext uri="{FF2B5EF4-FFF2-40B4-BE49-F238E27FC236}">
                <a16:creationId xmlns:a16="http://schemas.microsoft.com/office/drawing/2014/main" id="{339316D9-7505-DFFF-80F8-3FD692DB72E1}"/>
              </a:ext>
            </a:extLst>
          </xdr:cNvPr>
          <xdr:cNvCxnSpPr/>
        </xdr:nvCxnSpPr>
        <xdr:spPr>
          <a:xfrm>
            <a:off x="1971440" y="719323"/>
            <a:ext cx="236335" cy="0"/>
          </a:xfrm>
          <a:prstGeom prst="line">
            <a:avLst/>
          </a:prstGeom>
          <a:noFill/>
          <a:ln w="6350" cap="flat" cmpd="sng" algn="ctr">
            <a:solidFill>
              <a:sysClr val="windowText" lastClr="000000"/>
            </a:solidFill>
            <a:prstDash val="solid"/>
            <a:miter lim="800000"/>
          </a:ln>
          <a:effectLst/>
        </xdr:spPr>
      </xdr:cxnSp>
      <xdr:cxnSp macro="">
        <xdr:nvCxnSpPr>
          <xdr:cNvPr id="22" name="直線コネクタ 21">
            <a:extLst>
              <a:ext uri="{FF2B5EF4-FFF2-40B4-BE49-F238E27FC236}">
                <a16:creationId xmlns:a16="http://schemas.microsoft.com/office/drawing/2014/main" id="{ADFB2A7F-55DE-FFA2-1C80-D8D0196E124B}"/>
              </a:ext>
            </a:extLst>
          </xdr:cNvPr>
          <xdr:cNvCxnSpPr/>
        </xdr:nvCxnSpPr>
        <xdr:spPr>
          <a:xfrm>
            <a:off x="1971344" y="1224256"/>
            <a:ext cx="236432"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57147</xdr:colOff>
      <xdr:row>30</xdr:row>
      <xdr:rowOff>1849315</xdr:rowOff>
    </xdr:from>
    <xdr:to>
      <xdr:col>7</xdr:col>
      <xdr:colOff>349882</xdr:colOff>
      <xdr:row>30</xdr:row>
      <xdr:rowOff>2324100</xdr:rowOff>
    </xdr:to>
    <xdr:sp macro="" textlink="">
      <xdr:nvSpPr>
        <xdr:cNvPr id="24" name="テキスト ボックス 1322668932">
          <a:extLst>
            <a:ext uri="{FF2B5EF4-FFF2-40B4-BE49-F238E27FC236}">
              <a16:creationId xmlns:a16="http://schemas.microsoft.com/office/drawing/2014/main" id="{96B751FD-D6FE-405F-A8EF-6E680282B656}"/>
            </a:ext>
          </a:extLst>
        </xdr:cNvPr>
        <xdr:cNvSpPr txBox="1"/>
      </xdr:nvSpPr>
      <xdr:spPr>
        <a:xfrm rot="10800000" flipV="1">
          <a:off x="561972" y="13927015"/>
          <a:ext cx="3683635" cy="474785"/>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新システムの構築　（株）△△</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システム構築及び既存システムから新システムへの移行</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85725</xdr:colOff>
      <xdr:row>30</xdr:row>
      <xdr:rowOff>238125</xdr:rowOff>
    </xdr:from>
    <xdr:to>
      <xdr:col>9</xdr:col>
      <xdr:colOff>762990</xdr:colOff>
      <xdr:row>30</xdr:row>
      <xdr:rowOff>1542123</xdr:rowOff>
    </xdr:to>
    <xdr:grpSp>
      <xdr:nvGrpSpPr>
        <xdr:cNvPr id="13" name="グループ化 12">
          <a:extLst>
            <a:ext uri="{FF2B5EF4-FFF2-40B4-BE49-F238E27FC236}">
              <a16:creationId xmlns:a16="http://schemas.microsoft.com/office/drawing/2014/main" id="{01082BC7-F914-4AC8-8C44-4F8998032465}"/>
            </a:ext>
          </a:extLst>
        </xdr:cNvPr>
        <xdr:cNvGrpSpPr/>
      </xdr:nvGrpSpPr>
      <xdr:grpSpPr>
        <a:xfrm>
          <a:off x="586468" y="11907611"/>
          <a:ext cx="5842536" cy="1303998"/>
          <a:chOff x="-166852" y="-40640"/>
          <a:chExt cx="5475038" cy="1460453"/>
        </a:xfrm>
      </xdr:grpSpPr>
      <xdr:sp macro="" textlink="">
        <xdr:nvSpPr>
          <xdr:cNvPr id="14" name="テキスト ボックス 1949825374">
            <a:extLst>
              <a:ext uri="{FF2B5EF4-FFF2-40B4-BE49-F238E27FC236}">
                <a16:creationId xmlns:a16="http://schemas.microsoft.com/office/drawing/2014/main" id="{41A8BE20-DC7B-1D9D-A898-1C5457B0613F}"/>
              </a:ext>
            </a:extLst>
          </xdr:cNvPr>
          <xdr:cNvSpPr txBox="1"/>
        </xdr:nvSpPr>
        <xdr:spPr>
          <a:xfrm>
            <a:off x="-166852" y="-40640"/>
            <a:ext cx="2020972" cy="573501"/>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総括責任者</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代表取締役　次世代　太郎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5" name="テキスト ボックス 1006833716">
            <a:extLst>
              <a:ext uri="{FF2B5EF4-FFF2-40B4-BE49-F238E27FC236}">
                <a16:creationId xmlns:a16="http://schemas.microsoft.com/office/drawing/2014/main" id="{FB1ACC59-8B73-AF40-D3D0-CCB3DAEB64F4}"/>
              </a:ext>
            </a:extLst>
          </xdr:cNvPr>
          <xdr:cNvSpPr txBox="1"/>
        </xdr:nvSpPr>
        <xdr:spPr>
          <a:xfrm>
            <a:off x="2209402" y="57183"/>
            <a:ext cx="3098784" cy="38116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現場責任者（ツール導入した生産設備の状況把握）</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工場長　経済　四郎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6" name="テキスト ボックス 850460221">
            <a:extLst>
              <a:ext uri="{FF2B5EF4-FFF2-40B4-BE49-F238E27FC236}">
                <a16:creationId xmlns:a16="http://schemas.microsoft.com/office/drawing/2014/main" id="{419D11FE-7CDB-1745-39A2-7166D8999CCA}"/>
              </a:ext>
            </a:extLst>
          </xdr:cNvPr>
          <xdr:cNvSpPr txBox="1"/>
        </xdr:nvSpPr>
        <xdr:spPr>
          <a:xfrm>
            <a:off x="2207776" y="533399"/>
            <a:ext cx="3099807" cy="371848"/>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生産機械担当（ツール導入した生産設備の管理）</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製造部　製造　五郎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7" name="テキスト ボックス 1228873733">
            <a:extLst>
              <a:ext uri="{FF2B5EF4-FFF2-40B4-BE49-F238E27FC236}">
                <a16:creationId xmlns:a16="http://schemas.microsoft.com/office/drawing/2014/main" id="{5E9B2CFC-C555-EF99-2F4B-54248AD298ED}"/>
              </a:ext>
            </a:extLst>
          </xdr:cNvPr>
          <xdr:cNvSpPr txBox="1"/>
        </xdr:nvSpPr>
        <xdr:spPr>
          <a:xfrm>
            <a:off x="2207777" y="1028699"/>
            <a:ext cx="3099807" cy="391114"/>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デジタル担当（ツールの活用やデータ分析）</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営業部　技術　六郎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8" name="直線コネクタ 17">
            <a:extLst>
              <a:ext uri="{FF2B5EF4-FFF2-40B4-BE49-F238E27FC236}">
                <a16:creationId xmlns:a16="http://schemas.microsoft.com/office/drawing/2014/main" id="{F895223D-EC3D-1F00-45BC-0B45B2FA1566}"/>
              </a:ext>
            </a:extLst>
          </xdr:cNvPr>
          <xdr:cNvCxnSpPr/>
        </xdr:nvCxnSpPr>
        <xdr:spPr>
          <a:xfrm>
            <a:off x="1857670" y="247650"/>
            <a:ext cx="351733" cy="113"/>
          </a:xfrm>
          <a:prstGeom prst="line">
            <a:avLst/>
          </a:prstGeom>
          <a:noFill/>
          <a:ln w="6350" cap="flat" cmpd="sng" algn="ctr">
            <a:solidFill>
              <a:sysClr val="windowText" lastClr="000000"/>
            </a:solidFill>
            <a:prstDash val="solid"/>
            <a:miter lim="800000"/>
          </a:ln>
          <a:effectLst/>
        </xdr:spPr>
      </xdr:cxnSp>
      <xdr:cxnSp macro="">
        <xdr:nvCxnSpPr>
          <xdr:cNvPr id="19" name="直線コネクタ 18">
            <a:extLst>
              <a:ext uri="{FF2B5EF4-FFF2-40B4-BE49-F238E27FC236}">
                <a16:creationId xmlns:a16="http://schemas.microsoft.com/office/drawing/2014/main" id="{ACF761AE-552E-3B08-ACA7-368232AD6BD9}"/>
              </a:ext>
            </a:extLst>
          </xdr:cNvPr>
          <xdr:cNvCxnSpPr/>
        </xdr:nvCxnSpPr>
        <xdr:spPr>
          <a:xfrm>
            <a:off x="1971324" y="247651"/>
            <a:ext cx="0" cy="976605"/>
          </a:xfrm>
          <a:prstGeom prst="line">
            <a:avLst/>
          </a:prstGeom>
          <a:noFill/>
          <a:ln w="6350" cap="flat" cmpd="sng" algn="ctr">
            <a:solidFill>
              <a:sysClr val="windowText" lastClr="000000"/>
            </a:solidFill>
            <a:prstDash val="solid"/>
            <a:miter lim="800000"/>
          </a:ln>
          <a:effectLst/>
        </xdr:spPr>
      </xdr:cxnSp>
      <xdr:cxnSp macro="">
        <xdr:nvCxnSpPr>
          <xdr:cNvPr id="20" name="直線コネクタ 19">
            <a:extLst>
              <a:ext uri="{FF2B5EF4-FFF2-40B4-BE49-F238E27FC236}">
                <a16:creationId xmlns:a16="http://schemas.microsoft.com/office/drawing/2014/main" id="{985A8BAC-C907-A201-BD19-46F1D42D0551}"/>
              </a:ext>
            </a:extLst>
          </xdr:cNvPr>
          <xdr:cNvCxnSpPr/>
        </xdr:nvCxnSpPr>
        <xdr:spPr>
          <a:xfrm>
            <a:off x="1971440" y="719323"/>
            <a:ext cx="236335" cy="0"/>
          </a:xfrm>
          <a:prstGeom prst="line">
            <a:avLst/>
          </a:prstGeom>
          <a:noFill/>
          <a:ln w="6350" cap="flat" cmpd="sng" algn="ctr">
            <a:solidFill>
              <a:sysClr val="windowText" lastClr="000000"/>
            </a:solidFill>
            <a:prstDash val="solid"/>
            <a:miter lim="800000"/>
          </a:ln>
          <a:effectLst/>
        </xdr:spPr>
      </xdr:cxnSp>
      <xdr:cxnSp macro="">
        <xdr:nvCxnSpPr>
          <xdr:cNvPr id="21" name="直線コネクタ 20">
            <a:extLst>
              <a:ext uri="{FF2B5EF4-FFF2-40B4-BE49-F238E27FC236}">
                <a16:creationId xmlns:a16="http://schemas.microsoft.com/office/drawing/2014/main" id="{D1EDD667-DD5E-8849-8C79-666FA2B1EAD0}"/>
              </a:ext>
            </a:extLst>
          </xdr:cNvPr>
          <xdr:cNvCxnSpPr/>
        </xdr:nvCxnSpPr>
        <xdr:spPr>
          <a:xfrm>
            <a:off x="1971344" y="1224256"/>
            <a:ext cx="236432"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76198</xdr:colOff>
      <xdr:row>30</xdr:row>
      <xdr:rowOff>1752600</xdr:rowOff>
    </xdr:from>
    <xdr:to>
      <xdr:col>8</xdr:col>
      <xdr:colOff>828674</xdr:colOff>
      <xdr:row>30</xdr:row>
      <xdr:rowOff>2127250</xdr:rowOff>
    </xdr:to>
    <xdr:sp macro="" textlink="">
      <xdr:nvSpPr>
        <xdr:cNvPr id="22" name="テキスト ボックス 1322668932">
          <a:extLst>
            <a:ext uri="{FF2B5EF4-FFF2-40B4-BE49-F238E27FC236}">
              <a16:creationId xmlns:a16="http://schemas.microsoft.com/office/drawing/2014/main" id="{98EB336A-ABC2-41E6-A9FB-4A16884497DD}"/>
            </a:ext>
          </a:extLst>
        </xdr:cNvPr>
        <xdr:cNvSpPr txBox="1"/>
      </xdr:nvSpPr>
      <xdr:spPr>
        <a:xfrm rot="10800000" flipV="1">
          <a:off x="581023" y="13354050"/>
          <a:ext cx="5029201" cy="37465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コンサルティング支援　●●中小企業診断士事務所</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現状分析と課題の特定、業務プロセスの標準化、稼働状況可視化ツールの選定</a:t>
          </a:r>
        </a:p>
      </xdr:txBody>
    </xdr:sp>
    <xdr:clientData/>
  </xdr:twoCellAnchor>
  <xdr:twoCellAnchor>
    <xdr:from>
      <xdr:col>3</xdr:col>
      <xdr:colOff>76200</xdr:colOff>
      <xdr:row>30</xdr:row>
      <xdr:rowOff>2192215</xdr:rowOff>
    </xdr:from>
    <xdr:to>
      <xdr:col>7</xdr:col>
      <xdr:colOff>368935</xdr:colOff>
      <xdr:row>30</xdr:row>
      <xdr:rowOff>2566865</xdr:rowOff>
    </xdr:to>
    <xdr:sp macro="" textlink="">
      <xdr:nvSpPr>
        <xdr:cNvPr id="23" name="テキスト ボックス 1322668932">
          <a:extLst>
            <a:ext uri="{FF2B5EF4-FFF2-40B4-BE49-F238E27FC236}">
              <a16:creationId xmlns:a16="http://schemas.microsoft.com/office/drawing/2014/main" id="{01064143-BC9F-4FBA-BCDB-FE146DE175CB}"/>
            </a:ext>
          </a:extLst>
        </xdr:cNvPr>
        <xdr:cNvSpPr txBox="1"/>
      </xdr:nvSpPr>
      <xdr:spPr>
        <a:xfrm rot="10800000" flipV="1">
          <a:off x="581025" y="13793665"/>
          <a:ext cx="3683635" cy="37465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rgbClr val="FF0000"/>
              </a:solidFill>
              <a:effectLst/>
              <a:uLnTx/>
              <a:uFillTx/>
              <a:latin typeface="Century" panose="02040604050505020304" pitchFamily="18" charset="0"/>
              <a:ea typeface="ＭＳ 明朝" panose="02020609040205080304" pitchFamily="17" charset="-128"/>
              <a:cs typeface="Times New Roman" panose="02020603050405020304" pitchFamily="18" charset="0"/>
            </a:rPr>
            <a:t>デジタルツール導入支援　△△（株）</a:t>
          </a:r>
        </a:p>
        <a:p>
          <a:pPr marL="0" marR="0" lvl="0" indent="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rgbClr val="FF0000"/>
              </a:solidFill>
              <a:effectLst/>
              <a:uLnTx/>
              <a:uFillTx/>
              <a:latin typeface="Century" panose="02040604050505020304" pitchFamily="18" charset="0"/>
              <a:ea typeface="ＭＳ 明朝" panose="02020609040205080304" pitchFamily="17" charset="-128"/>
              <a:cs typeface="Times New Roman" panose="02020603050405020304" pitchFamily="18" charset="0"/>
            </a:rPr>
            <a:t>ツールの導入やデータの活用に関して支援を行う</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57150</xdr:colOff>
      <xdr:row>1</xdr:row>
      <xdr:rowOff>123825</xdr:rowOff>
    </xdr:from>
    <xdr:to>
      <xdr:col>9</xdr:col>
      <xdr:colOff>826135</xdr:colOff>
      <xdr:row>3</xdr:row>
      <xdr:rowOff>37026</xdr:rowOff>
    </xdr:to>
    <xdr:sp macro="" textlink="">
      <xdr:nvSpPr>
        <xdr:cNvPr id="24" name="テキスト ボックス 23">
          <a:extLst>
            <a:ext uri="{FF2B5EF4-FFF2-40B4-BE49-F238E27FC236}">
              <a16:creationId xmlns:a16="http://schemas.microsoft.com/office/drawing/2014/main" id="{30BCA43E-998A-42A6-9B10-19051726F2B7}"/>
            </a:ext>
          </a:extLst>
        </xdr:cNvPr>
        <xdr:cNvSpPr txBox="1"/>
      </xdr:nvSpPr>
      <xdr:spPr>
        <a:xfrm>
          <a:off x="5724525" y="238125"/>
          <a:ext cx="768985" cy="237051"/>
        </a:xfrm>
        <a:prstGeom prst="rect">
          <a:avLst/>
        </a:prstGeom>
        <a:solidFill>
          <a:schemeClr val="lt1"/>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57150</xdr:colOff>
      <xdr:row>1</xdr:row>
      <xdr:rowOff>66675</xdr:rowOff>
    </xdr:from>
    <xdr:to>
      <xdr:col>9</xdr:col>
      <xdr:colOff>826135</xdr:colOff>
      <xdr:row>2</xdr:row>
      <xdr:rowOff>75126</xdr:rowOff>
    </xdr:to>
    <xdr:sp macro="" textlink="">
      <xdr:nvSpPr>
        <xdr:cNvPr id="13" name="テキスト ボックス 12">
          <a:extLst>
            <a:ext uri="{FF2B5EF4-FFF2-40B4-BE49-F238E27FC236}">
              <a16:creationId xmlns:a16="http://schemas.microsoft.com/office/drawing/2014/main" id="{3450CC7A-EF23-4F46-B421-F2C4FC5E4046}"/>
            </a:ext>
          </a:extLst>
        </xdr:cNvPr>
        <xdr:cNvSpPr txBox="1"/>
      </xdr:nvSpPr>
      <xdr:spPr>
        <a:xfrm>
          <a:off x="5724525" y="180975"/>
          <a:ext cx="768985" cy="237051"/>
        </a:xfrm>
        <a:prstGeom prst="rect">
          <a:avLst/>
        </a:prstGeom>
        <a:solidFill>
          <a:schemeClr val="lt1"/>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記入例</a:t>
          </a:r>
        </a:p>
      </xdr:txBody>
    </xdr:sp>
    <xdr:clientData/>
  </xdr:twoCellAnchor>
  <xdr:twoCellAnchor>
    <xdr:from>
      <xdr:col>3</xdr:col>
      <xdr:colOff>104775</xdr:colOff>
      <xdr:row>30</xdr:row>
      <xdr:rowOff>247650</xdr:rowOff>
    </xdr:from>
    <xdr:to>
      <xdr:col>9</xdr:col>
      <xdr:colOff>782040</xdr:colOff>
      <xdr:row>30</xdr:row>
      <xdr:rowOff>1551648</xdr:rowOff>
    </xdr:to>
    <xdr:grpSp>
      <xdr:nvGrpSpPr>
        <xdr:cNvPr id="25" name="グループ化 24">
          <a:extLst>
            <a:ext uri="{FF2B5EF4-FFF2-40B4-BE49-F238E27FC236}">
              <a16:creationId xmlns:a16="http://schemas.microsoft.com/office/drawing/2014/main" id="{9013065A-73C7-4974-B2A1-02F96C32F0E6}"/>
            </a:ext>
          </a:extLst>
        </xdr:cNvPr>
        <xdr:cNvGrpSpPr/>
      </xdr:nvGrpSpPr>
      <xdr:grpSpPr>
        <a:xfrm>
          <a:off x="605518" y="13158107"/>
          <a:ext cx="5842536" cy="1303998"/>
          <a:chOff x="-166852" y="-40640"/>
          <a:chExt cx="5475038" cy="1460453"/>
        </a:xfrm>
      </xdr:grpSpPr>
      <xdr:sp macro="" textlink="">
        <xdr:nvSpPr>
          <xdr:cNvPr id="26" name="テキスト ボックス 1949825374">
            <a:extLst>
              <a:ext uri="{FF2B5EF4-FFF2-40B4-BE49-F238E27FC236}">
                <a16:creationId xmlns:a16="http://schemas.microsoft.com/office/drawing/2014/main" id="{6AF814A8-F542-FD7E-EA45-6C618F21100F}"/>
              </a:ext>
            </a:extLst>
          </xdr:cNvPr>
          <xdr:cNvSpPr txBox="1"/>
        </xdr:nvSpPr>
        <xdr:spPr>
          <a:xfrm>
            <a:off x="-166852" y="-40640"/>
            <a:ext cx="2020972" cy="573501"/>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総括責任者</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代表取締役　次世代　太郎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27" name="テキスト ボックス 1006833716">
            <a:extLst>
              <a:ext uri="{FF2B5EF4-FFF2-40B4-BE49-F238E27FC236}">
                <a16:creationId xmlns:a16="http://schemas.microsoft.com/office/drawing/2014/main" id="{8322D2A1-2FBF-EA2C-7EB8-1C9886E6C8FD}"/>
              </a:ext>
            </a:extLst>
          </xdr:cNvPr>
          <xdr:cNvSpPr txBox="1"/>
        </xdr:nvSpPr>
        <xdr:spPr>
          <a:xfrm>
            <a:off x="2209402" y="57183"/>
            <a:ext cx="3098784" cy="38116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現場責任者（生産設備の状況把握）</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工場長　経済　四郎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28" name="テキスト ボックス 850460221">
            <a:extLst>
              <a:ext uri="{FF2B5EF4-FFF2-40B4-BE49-F238E27FC236}">
                <a16:creationId xmlns:a16="http://schemas.microsoft.com/office/drawing/2014/main" id="{982FB491-2F3D-DDEA-DB12-DB6B8CEFDAE9}"/>
              </a:ext>
            </a:extLst>
          </xdr:cNvPr>
          <xdr:cNvSpPr txBox="1"/>
        </xdr:nvSpPr>
        <xdr:spPr>
          <a:xfrm>
            <a:off x="2207776" y="533399"/>
            <a:ext cx="3099807" cy="371848"/>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生産機械担当（生産設備の管理）</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製造部　製造　五郎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29" name="テキスト ボックス 1228873733">
            <a:extLst>
              <a:ext uri="{FF2B5EF4-FFF2-40B4-BE49-F238E27FC236}">
                <a16:creationId xmlns:a16="http://schemas.microsoft.com/office/drawing/2014/main" id="{F8AF7841-FA38-C691-DC46-96FBE1696521}"/>
              </a:ext>
            </a:extLst>
          </xdr:cNvPr>
          <xdr:cNvSpPr txBox="1"/>
        </xdr:nvSpPr>
        <xdr:spPr>
          <a:xfrm>
            <a:off x="2207777" y="1028699"/>
            <a:ext cx="3099807" cy="391114"/>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デジタル担当（新システムの活用やデータ分析）</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営業部　技術　六郎</a:t>
            </a: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30" name="直線コネクタ 29">
            <a:extLst>
              <a:ext uri="{FF2B5EF4-FFF2-40B4-BE49-F238E27FC236}">
                <a16:creationId xmlns:a16="http://schemas.microsoft.com/office/drawing/2014/main" id="{849EFFDE-B2D5-0D2F-D314-1A0A4C54DF1F}"/>
              </a:ext>
            </a:extLst>
          </xdr:cNvPr>
          <xdr:cNvCxnSpPr/>
        </xdr:nvCxnSpPr>
        <xdr:spPr>
          <a:xfrm>
            <a:off x="1857670" y="247650"/>
            <a:ext cx="351733" cy="113"/>
          </a:xfrm>
          <a:prstGeom prst="line">
            <a:avLst/>
          </a:prstGeom>
          <a:noFill/>
          <a:ln w="6350" cap="flat" cmpd="sng" algn="ctr">
            <a:solidFill>
              <a:sysClr val="windowText" lastClr="000000"/>
            </a:solidFill>
            <a:prstDash val="solid"/>
            <a:miter lim="800000"/>
          </a:ln>
          <a:effectLst/>
        </xdr:spPr>
      </xdr:cxnSp>
      <xdr:cxnSp macro="">
        <xdr:nvCxnSpPr>
          <xdr:cNvPr id="31" name="直線コネクタ 30">
            <a:extLst>
              <a:ext uri="{FF2B5EF4-FFF2-40B4-BE49-F238E27FC236}">
                <a16:creationId xmlns:a16="http://schemas.microsoft.com/office/drawing/2014/main" id="{49EBEC1B-60C1-C319-7890-345109707049}"/>
              </a:ext>
            </a:extLst>
          </xdr:cNvPr>
          <xdr:cNvCxnSpPr/>
        </xdr:nvCxnSpPr>
        <xdr:spPr>
          <a:xfrm>
            <a:off x="1971324" y="247651"/>
            <a:ext cx="0" cy="976605"/>
          </a:xfrm>
          <a:prstGeom prst="line">
            <a:avLst/>
          </a:prstGeom>
          <a:noFill/>
          <a:ln w="6350" cap="flat" cmpd="sng" algn="ctr">
            <a:solidFill>
              <a:sysClr val="windowText" lastClr="000000"/>
            </a:solidFill>
            <a:prstDash val="solid"/>
            <a:miter lim="800000"/>
          </a:ln>
          <a:effectLst/>
        </xdr:spPr>
      </xdr:cxnSp>
      <xdr:cxnSp macro="">
        <xdr:nvCxnSpPr>
          <xdr:cNvPr id="32" name="直線コネクタ 31">
            <a:extLst>
              <a:ext uri="{FF2B5EF4-FFF2-40B4-BE49-F238E27FC236}">
                <a16:creationId xmlns:a16="http://schemas.microsoft.com/office/drawing/2014/main" id="{A12E204A-0736-01C6-AA08-5002A186D161}"/>
              </a:ext>
            </a:extLst>
          </xdr:cNvPr>
          <xdr:cNvCxnSpPr/>
        </xdr:nvCxnSpPr>
        <xdr:spPr>
          <a:xfrm>
            <a:off x="1971440" y="719323"/>
            <a:ext cx="236335" cy="0"/>
          </a:xfrm>
          <a:prstGeom prst="line">
            <a:avLst/>
          </a:prstGeom>
          <a:noFill/>
          <a:ln w="6350" cap="flat" cmpd="sng" algn="ctr">
            <a:solidFill>
              <a:sysClr val="windowText" lastClr="000000"/>
            </a:solidFill>
            <a:prstDash val="solid"/>
            <a:miter lim="800000"/>
          </a:ln>
          <a:effectLst/>
        </xdr:spPr>
      </xdr:cxnSp>
      <xdr:cxnSp macro="">
        <xdr:nvCxnSpPr>
          <xdr:cNvPr id="33" name="直線コネクタ 32">
            <a:extLst>
              <a:ext uri="{FF2B5EF4-FFF2-40B4-BE49-F238E27FC236}">
                <a16:creationId xmlns:a16="http://schemas.microsoft.com/office/drawing/2014/main" id="{2775EF35-7635-C326-33B2-52FF5253EFF2}"/>
              </a:ext>
            </a:extLst>
          </xdr:cNvPr>
          <xdr:cNvCxnSpPr/>
        </xdr:nvCxnSpPr>
        <xdr:spPr>
          <a:xfrm>
            <a:off x="1971344" y="1224256"/>
            <a:ext cx="236432"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95249</xdr:colOff>
      <xdr:row>30</xdr:row>
      <xdr:rowOff>1762125</xdr:rowOff>
    </xdr:from>
    <xdr:to>
      <xdr:col>9</xdr:col>
      <xdr:colOff>180974</xdr:colOff>
      <xdr:row>30</xdr:row>
      <xdr:rowOff>2136775</xdr:rowOff>
    </xdr:to>
    <xdr:sp macro="" textlink="">
      <xdr:nvSpPr>
        <xdr:cNvPr id="34" name="テキスト ボックス 1322668932">
          <a:extLst>
            <a:ext uri="{FF2B5EF4-FFF2-40B4-BE49-F238E27FC236}">
              <a16:creationId xmlns:a16="http://schemas.microsoft.com/office/drawing/2014/main" id="{720A96CE-EA91-4BE5-B5C0-8434CD7C883B}"/>
            </a:ext>
          </a:extLst>
        </xdr:cNvPr>
        <xdr:cNvSpPr txBox="1"/>
      </xdr:nvSpPr>
      <xdr:spPr>
        <a:xfrm rot="10800000" flipV="1">
          <a:off x="600074" y="14620875"/>
          <a:ext cx="5248275" cy="37465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コンサルティング支援　●●中小企業診断士事務所</a:t>
          </a:r>
        </a:p>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現状分析と課題の特定、業務プロセスの標準化支援、生産計画システムの選定支援</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95250</xdr:colOff>
      <xdr:row>30</xdr:row>
      <xdr:rowOff>2201740</xdr:rowOff>
    </xdr:from>
    <xdr:to>
      <xdr:col>7</xdr:col>
      <xdr:colOff>387985</xdr:colOff>
      <xdr:row>30</xdr:row>
      <xdr:rowOff>2576390</xdr:rowOff>
    </xdr:to>
    <xdr:sp macro="" textlink="">
      <xdr:nvSpPr>
        <xdr:cNvPr id="35" name="テキスト ボックス 1322668932">
          <a:extLst>
            <a:ext uri="{FF2B5EF4-FFF2-40B4-BE49-F238E27FC236}">
              <a16:creationId xmlns:a16="http://schemas.microsoft.com/office/drawing/2014/main" id="{5B273D08-98D3-4128-8FF0-2641F024785B}"/>
            </a:ext>
          </a:extLst>
        </xdr:cNvPr>
        <xdr:cNvSpPr txBox="1"/>
      </xdr:nvSpPr>
      <xdr:spPr>
        <a:xfrm rot="10800000" flipV="1">
          <a:off x="600075" y="15060490"/>
          <a:ext cx="3683635" cy="37465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システムの作成　（株）△△</a:t>
          </a:r>
        </a:p>
        <a:p>
          <a:pPr marL="0" marR="0" lvl="0" indent="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rgbClr val="FF0000"/>
              </a:solidFill>
              <a:effectLst/>
              <a:uLnTx/>
              <a:uFillTx/>
              <a:latin typeface="Century" panose="02040604050505020304" pitchFamily="18" charset="0"/>
              <a:ea typeface="ＭＳ 明朝" panose="02020609040205080304" pitchFamily="17" charset="-128"/>
              <a:cs typeface="Times New Roman" panose="02020603050405020304" pitchFamily="18" charset="0"/>
            </a:rPr>
            <a:t>システム構築及び既存システムから新システムへの移行</a:t>
          </a:r>
        </a:p>
        <a:p>
          <a:pPr algn="just">
            <a:lnSpc>
              <a:spcPts val="1200"/>
            </a:lnSpc>
          </a:pPr>
          <a:endPar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485775</xdr:colOff>
      <xdr:row>1</xdr:row>
      <xdr:rowOff>47625</xdr:rowOff>
    </xdr:from>
    <xdr:to>
      <xdr:col>6</xdr:col>
      <xdr:colOff>1254760</xdr:colOff>
      <xdr:row>2</xdr:row>
      <xdr:rowOff>75126</xdr:rowOff>
    </xdr:to>
    <xdr:sp macro="" textlink="">
      <xdr:nvSpPr>
        <xdr:cNvPr id="2" name="テキスト ボックス 1">
          <a:extLst>
            <a:ext uri="{FF2B5EF4-FFF2-40B4-BE49-F238E27FC236}">
              <a16:creationId xmlns:a16="http://schemas.microsoft.com/office/drawing/2014/main" id="{8692F526-CE72-4D28-9720-3CF628BBC8BA}"/>
            </a:ext>
          </a:extLst>
        </xdr:cNvPr>
        <xdr:cNvSpPr txBox="1"/>
      </xdr:nvSpPr>
      <xdr:spPr>
        <a:xfrm>
          <a:off x="5686425" y="114300"/>
          <a:ext cx="768985" cy="237051"/>
        </a:xfrm>
        <a:prstGeom prst="rect">
          <a:avLst/>
        </a:prstGeom>
        <a:solidFill>
          <a:schemeClr val="lt1"/>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記入例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C4A90-CFF9-412A-AD2A-F72AAE22DC25}">
  <dimension ref="B2:M9"/>
  <sheetViews>
    <sheetView workbookViewId="0">
      <selection activeCell="G12" sqref="G12"/>
    </sheetView>
  </sheetViews>
  <sheetFormatPr defaultRowHeight="18.45"/>
  <cols>
    <col min="1" max="1" width="2.85546875" customWidth="1"/>
    <col min="2" max="2" width="12.35546875" bestFit="1" customWidth="1"/>
    <col min="3" max="3" width="10.35546875" bestFit="1" customWidth="1"/>
    <col min="4" max="4" width="4.5" customWidth="1"/>
    <col min="5" max="5" width="8.640625" bestFit="1" customWidth="1"/>
    <col min="6" max="6" width="10.35546875" bestFit="1" customWidth="1"/>
    <col min="7" max="7" width="4.7109375" customWidth="1"/>
    <col min="8" max="8" width="12.35546875" bestFit="1" customWidth="1"/>
    <col min="11" max="11" width="12.35546875" bestFit="1" customWidth="1"/>
    <col min="13" max="13" width="10.35546875" bestFit="1" customWidth="1"/>
  </cols>
  <sheetData>
    <row r="2" spans="2:13">
      <c r="B2" s="57" t="s">
        <v>10</v>
      </c>
      <c r="C2" s="58" t="s">
        <v>109</v>
      </c>
      <c r="E2" s="2" t="s">
        <v>117</v>
      </c>
      <c r="F2" s="59"/>
      <c r="H2" s="59" t="s">
        <v>119</v>
      </c>
      <c r="I2" s="59"/>
      <c r="K2" t="s">
        <v>142</v>
      </c>
    </row>
    <row r="3" spans="2:13">
      <c r="B3" s="59" t="s">
        <v>108</v>
      </c>
      <c r="C3" s="60">
        <v>0.5</v>
      </c>
      <c r="E3" s="2" t="s">
        <v>114</v>
      </c>
      <c r="F3" s="59" t="str">
        <f>IF('様式１ 支給申請書（記入例）'!D24="○","○","×")</f>
        <v>○</v>
      </c>
      <c r="H3" s="57" t="s">
        <v>114</v>
      </c>
      <c r="I3" s="59" t="b">
        <f>AND(F3=E7,F4=F7,F5=F7)</f>
        <v>0</v>
      </c>
      <c r="K3">
        <f>'別添　経費内訳（記入例）'!E47</f>
        <v>4000000</v>
      </c>
    </row>
    <row r="4" spans="2:13">
      <c r="B4" s="59" t="s">
        <v>323</v>
      </c>
      <c r="C4" s="60">
        <v>0.66666666666666663</v>
      </c>
      <c r="E4" s="2" t="s">
        <v>115</v>
      </c>
      <c r="F4" s="59" t="str">
        <f>IF('様式１ 支給申請書（記入例）'!D25="○","○","×")</f>
        <v>○</v>
      </c>
      <c r="H4" s="57" t="s">
        <v>115</v>
      </c>
      <c r="I4" s="59" t="b">
        <f>AND(F3=F7,F4=E7,F5=F7)</f>
        <v>0</v>
      </c>
    </row>
    <row r="5" spans="2:13">
      <c r="E5" s="2" t="s">
        <v>116</v>
      </c>
      <c r="F5" s="59" t="str">
        <f>IF('様式１ 支給申請書（記入例）'!D26="○","○","×")</f>
        <v>×</v>
      </c>
      <c r="H5" s="57" t="s">
        <v>116</v>
      </c>
      <c r="I5" s="59" t="b">
        <f>AND(F3=F7,F4=F7,F5=E7)</f>
        <v>0</v>
      </c>
    </row>
    <row r="6" spans="2:13">
      <c r="H6" s="57" t="s">
        <v>118</v>
      </c>
      <c r="I6" s="59" t="b">
        <f>AND(F3=E7,F4=E7,F5=F7)</f>
        <v>1</v>
      </c>
    </row>
    <row r="7" spans="2:13">
      <c r="E7" s="56" t="s">
        <v>123</v>
      </c>
      <c r="F7" t="s">
        <v>124</v>
      </c>
      <c r="H7" s="57" t="s">
        <v>120</v>
      </c>
      <c r="I7" s="59" t="b">
        <f>AND(F3=E7,F4=F7,F5=E7)</f>
        <v>0</v>
      </c>
      <c r="M7" s="1"/>
    </row>
    <row r="8" spans="2:13">
      <c r="E8" t="b">
        <v>1</v>
      </c>
      <c r="F8" t="b">
        <v>0</v>
      </c>
      <c r="H8" s="57" t="s">
        <v>121</v>
      </c>
      <c r="I8" s="59" t="b">
        <f>AND(F3=F7,F4=E7,F5=E7)</f>
        <v>0</v>
      </c>
      <c r="M8" s="1"/>
    </row>
    <row r="9" spans="2:13">
      <c r="H9" s="57" t="s">
        <v>122</v>
      </c>
      <c r="I9" s="59" t="b">
        <f>AND(F3=E7,F4=E7,F5=E7)</f>
        <v>0</v>
      </c>
    </row>
  </sheetData>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20ED7-9876-41B8-B7AB-09CF9FB2F885}">
  <sheetPr>
    <tabColor rgb="FFFF0000"/>
  </sheetPr>
  <dimension ref="B2:Q21"/>
  <sheetViews>
    <sheetView workbookViewId="0"/>
  </sheetViews>
  <sheetFormatPr defaultColWidth="8.640625" defaultRowHeight="18.45"/>
  <cols>
    <col min="1" max="1" width="2" customWidth="1"/>
    <col min="5" max="6" width="10.35546875" bestFit="1" customWidth="1"/>
    <col min="7" max="7" width="11.35546875" bestFit="1" customWidth="1"/>
    <col min="8" max="8" width="10.35546875" bestFit="1" customWidth="1"/>
    <col min="14" max="15" width="12.35546875" bestFit="1" customWidth="1"/>
    <col min="16" max="16" width="8.5" bestFit="1" customWidth="1"/>
    <col min="17" max="17" width="14.35546875" bestFit="1" customWidth="1"/>
  </cols>
  <sheetData>
    <row r="2" spans="2:17">
      <c r="B2" t="s">
        <v>156</v>
      </c>
      <c r="C2" t="s">
        <v>157</v>
      </c>
      <c r="G2" s="79"/>
      <c r="H2" s="79"/>
      <c r="O2" s="71"/>
      <c r="P2" s="71"/>
      <c r="Q2" s="71"/>
    </row>
    <row r="3" spans="2:17">
      <c r="B3">
        <v>2025</v>
      </c>
      <c r="C3" t="s">
        <v>160</v>
      </c>
      <c r="P3" s="119"/>
    </row>
    <row r="4" spans="2:17">
      <c r="C4" t="s">
        <v>161</v>
      </c>
    </row>
    <row r="5" spans="2:17">
      <c r="C5" t="s">
        <v>162</v>
      </c>
    </row>
    <row r="6" spans="2:17">
      <c r="C6" t="s">
        <v>163</v>
      </c>
    </row>
    <row r="7" spans="2:17">
      <c r="C7" t="s">
        <v>165</v>
      </c>
    </row>
    <row r="8" spans="2:17">
      <c r="B8">
        <v>2024</v>
      </c>
      <c r="C8" t="s">
        <v>160</v>
      </c>
    </row>
    <row r="9" spans="2:17">
      <c r="C9" t="s">
        <v>161</v>
      </c>
    </row>
    <row r="10" spans="2:17">
      <c r="C10" t="s">
        <v>167</v>
      </c>
    </row>
    <row r="11" spans="2:17">
      <c r="C11" t="s">
        <v>163</v>
      </c>
    </row>
    <row r="12" spans="2:17">
      <c r="C12" t="s">
        <v>165</v>
      </c>
    </row>
    <row r="13" spans="2:17">
      <c r="B13">
        <v>2023</v>
      </c>
      <c r="C13" t="s">
        <v>168</v>
      </c>
    </row>
    <row r="14" spans="2:17">
      <c r="C14" t="s">
        <v>161</v>
      </c>
    </row>
    <row r="15" spans="2:17">
      <c r="C15" t="s">
        <v>167</v>
      </c>
    </row>
    <row r="16" spans="2:17">
      <c r="C16" t="s">
        <v>163</v>
      </c>
    </row>
    <row r="17" spans="2:3">
      <c r="C17" t="s">
        <v>165</v>
      </c>
    </row>
    <row r="18" spans="2:3">
      <c r="B18">
        <v>2022</v>
      </c>
      <c r="C18" t="s">
        <v>164</v>
      </c>
    </row>
    <row r="19" spans="2:3">
      <c r="C19" t="s">
        <v>161</v>
      </c>
    </row>
    <row r="20" spans="2:3">
      <c r="C20" t="s">
        <v>166</v>
      </c>
    </row>
    <row r="21" spans="2:3">
      <c r="C21" t="s">
        <v>165</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19EC1-BB37-41B2-ADF6-1A916F9C39E8}">
  <sheetPr>
    <tabColor theme="9" tint="0.79998168889431442"/>
  </sheetPr>
  <dimension ref="B1:M45"/>
  <sheetViews>
    <sheetView showZeros="0" tabSelected="1" view="pageBreakPreview" zoomScaleNormal="100" zoomScaleSheetLayoutView="100" workbookViewId="0">
      <selection activeCell="B2" sqref="B2"/>
    </sheetView>
  </sheetViews>
  <sheetFormatPr defaultColWidth="9" defaultRowHeight="16.5" customHeight="1"/>
  <cols>
    <col min="1" max="1" width="3.140625" style="67" customWidth="1"/>
    <col min="2" max="2" width="3.640625" style="67" customWidth="1"/>
    <col min="3" max="3" width="1.140625" style="67" customWidth="1"/>
    <col min="4" max="4" width="4.640625" style="67" customWidth="1"/>
    <col min="5" max="5" width="15.35546875" style="67" customWidth="1"/>
    <col min="6" max="6" width="11" style="67" customWidth="1"/>
    <col min="7" max="7" width="16.85546875" style="67" customWidth="1"/>
    <col min="8" max="8" width="12.640625" style="67" customWidth="1"/>
    <col min="9" max="9" width="14.85546875" style="67" customWidth="1"/>
    <col min="10" max="10" width="5.140625" style="67" customWidth="1"/>
    <col min="11" max="13" width="10.640625" style="67" customWidth="1"/>
    <col min="14" max="16384" width="9" style="67"/>
  </cols>
  <sheetData>
    <row r="1" spans="2:10" ht="16" customHeight="1">
      <c r="B1" s="66"/>
      <c r="F1" s="68"/>
      <c r="H1" s="69"/>
      <c r="I1" s="70"/>
      <c r="J1" s="70"/>
    </row>
    <row r="2" spans="2:10" ht="16.5" customHeight="1">
      <c r="B2" s="71" t="s">
        <v>104</v>
      </c>
      <c r="C2" s="71"/>
      <c r="D2" s="71"/>
      <c r="E2" s="71"/>
      <c r="F2" s="71"/>
      <c r="G2" s="71"/>
      <c r="H2" s="71"/>
      <c r="I2" s="71"/>
      <c r="J2" s="71"/>
    </row>
    <row r="3" spans="2:10" ht="16.5" customHeight="1">
      <c r="B3" s="71"/>
      <c r="C3" s="71"/>
      <c r="D3" s="71"/>
      <c r="E3" s="71"/>
      <c r="F3" s="71"/>
      <c r="G3" s="71"/>
      <c r="H3" s="78"/>
      <c r="I3" s="201">
        <v>46087</v>
      </c>
      <c r="J3" s="72"/>
    </row>
    <row r="4" spans="2:10" ht="10" customHeight="1">
      <c r="B4" s="71"/>
      <c r="C4" s="71"/>
      <c r="D4" s="71"/>
      <c r="E4" s="71"/>
      <c r="F4" s="71"/>
      <c r="G4" s="71"/>
      <c r="H4" s="71"/>
      <c r="I4" s="73"/>
      <c r="J4" s="72"/>
    </row>
    <row r="5" spans="2:10" ht="16.5" customHeight="1">
      <c r="B5" s="71"/>
      <c r="C5" s="71" t="s">
        <v>143</v>
      </c>
      <c r="D5" s="71"/>
      <c r="E5" s="71"/>
      <c r="F5" s="71"/>
      <c r="G5" s="71"/>
      <c r="H5" s="71"/>
      <c r="I5" s="71"/>
      <c r="J5" s="71"/>
    </row>
    <row r="6" spans="2:10" ht="10.5" customHeight="1">
      <c r="B6" s="71"/>
      <c r="C6" s="71"/>
      <c r="D6" s="71"/>
      <c r="E6" s="71"/>
      <c r="F6" s="71"/>
      <c r="G6" s="71"/>
      <c r="H6" s="71"/>
      <c r="I6" s="71"/>
      <c r="J6" s="71"/>
    </row>
    <row r="7" spans="2:10" ht="18" customHeight="1">
      <c r="B7" s="71"/>
      <c r="C7" s="71"/>
      <c r="D7" s="71"/>
      <c r="E7" s="71"/>
      <c r="F7" s="74" t="s">
        <v>148</v>
      </c>
      <c r="G7" s="214" t="s">
        <v>201</v>
      </c>
      <c r="H7" s="214"/>
      <c r="I7" s="214"/>
      <c r="J7" s="75"/>
    </row>
    <row r="8" spans="2:10" ht="18" customHeight="1">
      <c r="B8" s="71"/>
      <c r="C8" s="71"/>
      <c r="D8" s="71"/>
      <c r="E8" s="71"/>
      <c r="F8" s="74"/>
      <c r="G8" s="215" t="s">
        <v>202</v>
      </c>
      <c r="H8" s="215"/>
      <c r="I8" s="215"/>
      <c r="J8" s="76"/>
    </row>
    <row r="9" spans="2:10" ht="18" customHeight="1">
      <c r="B9" s="71"/>
      <c r="C9" s="71"/>
      <c r="D9" s="71"/>
      <c r="E9" s="71"/>
      <c r="F9" s="74"/>
      <c r="G9" s="213" t="s">
        <v>203</v>
      </c>
      <c r="H9" s="213"/>
      <c r="I9" s="213"/>
      <c r="J9" s="77"/>
    </row>
    <row r="10" spans="2:10" ht="18" customHeight="1">
      <c r="B10" s="71"/>
      <c r="C10" s="71"/>
      <c r="D10" s="71"/>
      <c r="E10" s="71"/>
      <c r="F10" s="74" t="s">
        <v>149</v>
      </c>
      <c r="G10" s="215" t="s">
        <v>204</v>
      </c>
      <c r="H10" s="215"/>
      <c r="I10" s="215"/>
      <c r="J10" s="76"/>
    </row>
    <row r="11" spans="2:10" ht="18" customHeight="1">
      <c r="B11" s="71"/>
      <c r="C11" s="71"/>
      <c r="D11" s="71"/>
      <c r="E11" s="71"/>
      <c r="F11" s="74" t="s">
        <v>150</v>
      </c>
      <c r="G11" s="215" t="s">
        <v>325</v>
      </c>
      <c r="H11" s="215"/>
      <c r="I11" s="215"/>
      <c r="J11" s="76"/>
    </row>
    <row r="12" spans="2:10" ht="18" customHeight="1">
      <c r="B12" s="71"/>
      <c r="C12" s="71"/>
      <c r="D12" s="71"/>
      <c r="E12" s="71"/>
      <c r="F12" s="74" t="s">
        <v>110</v>
      </c>
      <c r="G12" s="215" t="s">
        <v>205</v>
      </c>
      <c r="H12" s="215"/>
      <c r="I12" s="215"/>
      <c r="J12" s="76"/>
    </row>
    <row r="13" spans="2:10" ht="18" customHeight="1">
      <c r="B13" s="71"/>
      <c r="C13" s="71"/>
      <c r="D13" s="71"/>
      <c r="E13" s="71"/>
      <c r="F13" s="74" t="s">
        <v>151</v>
      </c>
      <c r="G13" s="216" t="s">
        <v>206</v>
      </c>
      <c r="H13" s="216"/>
      <c r="I13" s="216"/>
      <c r="J13" s="76"/>
    </row>
    <row r="14" spans="2:10" ht="16.5" customHeight="1">
      <c r="B14" s="71"/>
      <c r="C14" s="71"/>
      <c r="D14" s="71"/>
      <c r="E14" s="71"/>
      <c r="F14" s="71"/>
      <c r="G14" s="71"/>
      <c r="H14" s="71"/>
      <c r="I14" s="71"/>
      <c r="J14" s="71"/>
    </row>
    <row r="15" spans="2:10" ht="14.15">
      <c r="B15" s="217" t="s">
        <v>169</v>
      </c>
      <c r="C15" s="217"/>
      <c r="D15" s="217"/>
      <c r="E15" s="217"/>
      <c r="F15" s="217"/>
      <c r="G15" s="217"/>
      <c r="H15" s="217"/>
      <c r="I15" s="217"/>
      <c r="J15" s="78"/>
    </row>
    <row r="16" spans="2:10" ht="16.5" customHeight="1">
      <c r="B16" s="71"/>
      <c r="C16" s="71"/>
      <c r="D16" s="71"/>
      <c r="E16" s="71"/>
      <c r="F16" s="71"/>
      <c r="G16" s="71"/>
      <c r="H16" s="71"/>
      <c r="I16" s="79"/>
      <c r="J16" s="71"/>
    </row>
    <row r="17" spans="2:13" ht="29.15" customHeight="1">
      <c r="B17" s="218" t="s">
        <v>183</v>
      </c>
      <c r="C17" s="218"/>
      <c r="D17" s="218"/>
      <c r="E17" s="218"/>
      <c r="F17" s="218"/>
      <c r="G17" s="218"/>
      <c r="H17" s="218"/>
      <c r="I17" s="218"/>
      <c r="J17" s="80"/>
    </row>
    <row r="18" spans="2:13" ht="14.15">
      <c r="B18" s="219" t="s">
        <v>2</v>
      </c>
      <c r="C18" s="219"/>
      <c r="D18" s="219"/>
      <c r="E18" s="219"/>
      <c r="F18" s="219"/>
      <c r="G18" s="219"/>
      <c r="H18" s="219"/>
      <c r="I18" s="219"/>
      <c r="J18" s="71"/>
    </row>
    <row r="19" spans="2:13" ht="18" customHeight="1">
      <c r="B19" s="71">
        <v>1</v>
      </c>
      <c r="C19" s="71"/>
      <c r="D19" s="71" t="s">
        <v>103</v>
      </c>
      <c r="E19" s="71"/>
      <c r="F19" s="71"/>
      <c r="G19" s="71"/>
      <c r="H19" s="71"/>
      <c r="I19" s="71"/>
      <c r="J19" s="71"/>
    </row>
    <row r="20" spans="2:13" ht="29.15" customHeight="1">
      <c r="B20" s="71"/>
      <c r="C20" s="71"/>
      <c r="D20" s="213" t="s">
        <v>207</v>
      </c>
      <c r="E20" s="213"/>
      <c r="F20" s="213"/>
      <c r="G20" s="213"/>
      <c r="H20" s="213"/>
      <c r="I20" s="213"/>
      <c r="J20" s="71"/>
    </row>
    <row r="21" spans="2:13" ht="8.15" customHeight="1">
      <c r="B21" s="71"/>
      <c r="C21" s="79"/>
      <c r="D21" s="79"/>
      <c r="E21" s="79"/>
      <c r="F21" s="79"/>
      <c r="G21" s="79"/>
      <c r="H21" s="79"/>
      <c r="I21" s="79"/>
      <c r="J21" s="71"/>
    </row>
    <row r="22" spans="2:13" ht="18" customHeight="1">
      <c r="B22" s="71">
        <v>2</v>
      </c>
      <c r="C22" s="71"/>
      <c r="D22" s="71" t="s">
        <v>5</v>
      </c>
      <c r="E22" s="71"/>
      <c r="F22" s="71"/>
      <c r="G22" s="71"/>
      <c r="H22" s="71"/>
      <c r="I22" s="71"/>
      <c r="J22" s="71"/>
      <c r="M22" s="81"/>
    </row>
    <row r="23" spans="2:13" ht="18" customHeight="1">
      <c r="B23" s="71"/>
      <c r="C23" s="71"/>
      <c r="D23" s="82"/>
      <c r="E23" s="83" t="s">
        <v>7</v>
      </c>
      <c r="F23" s="84"/>
      <c r="G23" s="84"/>
      <c r="H23" s="84"/>
      <c r="I23" s="85"/>
      <c r="J23" s="71"/>
      <c r="M23" s="81"/>
    </row>
    <row r="24" spans="2:13" ht="18" customHeight="1">
      <c r="B24" s="71"/>
      <c r="C24" s="71"/>
      <c r="D24" s="189" t="s">
        <v>208</v>
      </c>
      <c r="E24" s="86" t="s">
        <v>111</v>
      </c>
      <c r="F24" s="87"/>
      <c r="G24" s="87"/>
      <c r="H24" s="87"/>
      <c r="I24" s="88"/>
      <c r="J24" s="71"/>
      <c r="M24" s="81"/>
    </row>
    <row r="25" spans="2:13" ht="18" customHeight="1">
      <c r="B25" s="71"/>
      <c r="C25" s="71"/>
      <c r="D25" s="189" t="s">
        <v>208</v>
      </c>
      <c r="E25" s="86" t="s">
        <v>112</v>
      </c>
      <c r="F25" s="87"/>
      <c r="G25" s="87"/>
      <c r="H25" s="87"/>
      <c r="I25" s="88"/>
      <c r="J25" s="71"/>
      <c r="M25" s="81"/>
    </row>
    <row r="26" spans="2:13" ht="18" customHeight="1">
      <c r="B26" s="71"/>
      <c r="C26" s="71"/>
      <c r="D26" s="54"/>
      <c r="E26" s="89" t="s">
        <v>113</v>
      </c>
      <c r="F26" s="90"/>
      <c r="G26" s="90"/>
      <c r="H26" s="90"/>
      <c r="I26" s="91"/>
      <c r="J26" s="71"/>
      <c r="M26" s="81"/>
    </row>
    <row r="27" spans="2:13" ht="8.15" customHeight="1">
      <c r="B27" s="71"/>
      <c r="C27" s="71"/>
      <c r="D27" s="71"/>
      <c r="E27" s="71"/>
      <c r="F27" s="71"/>
      <c r="G27" s="71"/>
      <c r="H27" s="71"/>
      <c r="I27" s="71"/>
      <c r="J27" s="71"/>
    </row>
    <row r="28" spans="2:13" ht="18" customHeight="1">
      <c r="B28" s="71">
        <v>3</v>
      </c>
      <c r="C28" s="71"/>
      <c r="D28" s="71" t="s">
        <v>170</v>
      </c>
      <c r="E28" s="71"/>
      <c r="F28" s="71"/>
      <c r="G28" s="71"/>
      <c r="H28" s="71"/>
      <c r="I28" s="71"/>
      <c r="J28" s="71"/>
    </row>
    <row r="29" spans="2:13" ht="18" customHeight="1">
      <c r="B29" s="71"/>
      <c r="C29" s="71"/>
      <c r="D29" s="71" t="s">
        <v>105</v>
      </c>
      <c r="E29" s="71"/>
      <c r="F29" s="71"/>
      <c r="G29" s="71"/>
      <c r="H29" s="71"/>
      <c r="I29" s="71"/>
      <c r="J29" s="71"/>
    </row>
    <row r="30" spans="2:13" ht="8.15" customHeight="1">
      <c r="B30" s="71"/>
      <c r="C30" s="71"/>
      <c r="D30" s="71"/>
      <c r="E30" s="71"/>
      <c r="F30" s="71"/>
      <c r="G30" s="71"/>
      <c r="H30" s="71"/>
      <c r="I30" s="71"/>
      <c r="J30" s="71"/>
    </row>
    <row r="31" spans="2:13" ht="18" customHeight="1">
      <c r="B31" s="71">
        <v>4</v>
      </c>
      <c r="C31" s="71"/>
      <c r="D31" s="71" t="s">
        <v>9</v>
      </c>
      <c r="E31" s="71"/>
      <c r="F31" s="71"/>
      <c r="G31" s="71"/>
      <c r="H31" s="71"/>
      <c r="I31" s="71"/>
      <c r="J31" s="71"/>
    </row>
    <row r="32" spans="2:13" ht="18" customHeight="1">
      <c r="B32" s="71"/>
      <c r="C32" s="71"/>
      <c r="D32" s="86" t="s">
        <v>10</v>
      </c>
      <c r="E32" s="87"/>
      <c r="F32" s="229" t="s">
        <v>108</v>
      </c>
      <c r="G32" s="230"/>
      <c r="H32" s="230"/>
      <c r="I32" s="231"/>
      <c r="J32" s="71"/>
    </row>
    <row r="33" spans="2:12" ht="18" customHeight="1">
      <c r="B33" s="71"/>
      <c r="C33" s="71"/>
      <c r="D33" s="86" t="s">
        <v>3</v>
      </c>
      <c r="E33" s="87"/>
      <c r="F33" s="229" t="s">
        <v>209</v>
      </c>
      <c r="G33" s="230"/>
      <c r="H33" s="230"/>
      <c r="I33" s="231"/>
      <c r="J33" s="71"/>
    </row>
    <row r="34" spans="2:12" ht="18" customHeight="1">
      <c r="B34" s="71"/>
      <c r="C34" s="71"/>
      <c r="D34" s="86" t="s">
        <v>4</v>
      </c>
      <c r="E34" s="87"/>
      <c r="F34" s="220">
        <v>20000000</v>
      </c>
      <c r="G34" s="221"/>
      <c r="H34" s="221"/>
      <c r="I34" s="222"/>
      <c r="J34" s="71"/>
    </row>
    <row r="35" spans="2:12" ht="18" customHeight="1">
      <c r="B35" s="71"/>
      <c r="C35" s="71"/>
      <c r="D35" s="86" t="s">
        <v>11</v>
      </c>
      <c r="E35" s="87"/>
      <c r="F35" s="232" t="s">
        <v>210</v>
      </c>
      <c r="G35" s="233"/>
      <c r="H35" s="233"/>
      <c r="I35" s="234"/>
      <c r="J35" s="71"/>
    </row>
    <row r="36" spans="2:12" ht="18" customHeight="1">
      <c r="B36" s="71"/>
      <c r="C36" s="71"/>
      <c r="D36" s="86" t="s">
        <v>12</v>
      </c>
      <c r="E36" s="87"/>
      <c r="F36" s="220" t="s">
        <v>211</v>
      </c>
      <c r="G36" s="221"/>
      <c r="H36" s="221"/>
      <c r="I36" s="222"/>
      <c r="J36" s="71"/>
    </row>
    <row r="37" spans="2:12" ht="18" customHeight="1">
      <c r="B37" s="71"/>
      <c r="C37" s="71"/>
      <c r="D37" s="86" t="s">
        <v>13</v>
      </c>
      <c r="E37" s="87"/>
      <c r="F37" s="220" t="s">
        <v>211</v>
      </c>
      <c r="G37" s="221"/>
      <c r="H37" s="221"/>
      <c r="I37" s="222"/>
      <c r="J37" s="71"/>
    </row>
    <row r="38" spans="2:12" ht="8.15" customHeight="1">
      <c r="B38" s="71"/>
      <c r="C38" s="71"/>
      <c r="D38" s="71"/>
      <c r="E38" s="71"/>
      <c r="F38" s="71"/>
      <c r="G38" s="71"/>
      <c r="H38" s="71"/>
      <c r="I38" s="71"/>
      <c r="J38" s="71"/>
      <c r="L38" s="78"/>
    </row>
    <row r="39" spans="2:12" ht="18" customHeight="1">
      <c r="B39" s="71">
        <v>5</v>
      </c>
      <c r="C39" s="71"/>
      <c r="D39" s="71" t="s">
        <v>14</v>
      </c>
      <c r="E39" s="71"/>
      <c r="F39" s="71"/>
      <c r="G39" s="71"/>
      <c r="H39" s="71"/>
      <c r="I39" s="71"/>
      <c r="J39" s="71"/>
      <c r="L39" s="78"/>
    </row>
    <row r="40" spans="2:12" ht="18" customHeight="1">
      <c r="B40" s="71"/>
      <c r="C40" s="71"/>
      <c r="D40" s="86" t="s">
        <v>171</v>
      </c>
      <c r="E40" s="87"/>
      <c r="F40" s="223">
        <v>4000000</v>
      </c>
      <c r="G40" s="224"/>
      <c r="H40" s="224"/>
      <c r="I40" s="225"/>
      <c r="J40" s="71"/>
    </row>
    <row r="41" spans="2:12" ht="18" customHeight="1">
      <c r="B41" s="71"/>
      <c r="C41" s="71"/>
      <c r="D41" s="86" t="s">
        <v>16</v>
      </c>
      <c r="E41" s="87"/>
      <c r="F41" s="226">
        <v>0.5</v>
      </c>
      <c r="G41" s="227"/>
      <c r="H41" s="227"/>
      <c r="I41" s="228"/>
      <c r="J41" s="71"/>
    </row>
    <row r="42" spans="2:12" ht="18" customHeight="1">
      <c r="B42" s="71"/>
      <c r="C42" s="71"/>
      <c r="D42" s="86" t="s">
        <v>17</v>
      </c>
      <c r="E42" s="87"/>
      <c r="F42" s="223">
        <v>2000000</v>
      </c>
      <c r="G42" s="224"/>
      <c r="H42" s="224"/>
      <c r="I42" s="225"/>
      <c r="J42" s="71"/>
    </row>
    <row r="43" spans="2:12" ht="8.15" customHeight="1">
      <c r="B43" s="71"/>
      <c r="C43" s="71"/>
      <c r="D43" s="71"/>
      <c r="E43" s="71"/>
      <c r="F43" s="71"/>
      <c r="G43" s="71"/>
      <c r="H43" s="71"/>
      <c r="I43" s="71"/>
      <c r="J43" s="71"/>
      <c r="L43" s="78"/>
    </row>
    <row r="44" spans="2:12" ht="14.15">
      <c r="B44" s="71" t="s">
        <v>18</v>
      </c>
      <c r="C44" s="71"/>
      <c r="D44" s="71"/>
      <c r="E44" s="71"/>
      <c r="F44" s="92"/>
      <c r="G44" s="92"/>
      <c r="H44" s="92"/>
      <c r="I44" s="92"/>
      <c r="J44" s="71"/>
    </row>
    <row r="45" spans="2:12" ht="16.5" customHeight="1">
      <c r="B45" s="93"/>
      <c r="C45" s="93"/>
      <c r="D45" s="93"/>
      <c r="E45" s="93"/>
      <c r="F45" s="93"/>
      <c r="G45" s="93"/>
      <c r="H45" s="93"/>
      <c r="I45" s="93"/>
      <c r="J45" s="93"/>
    </row>
  </sheetData>
  <sheetProtection formatRows="0" selectLockedCells="1"/>
  <mergeCells count="20">
    <mergeCell ref="F37:I37"/>
    <mergeCell ref="F40:I40"/>
    <mergeCell ref="F41:I41"/>
    <mergeCell ref="F42:I42"/>
    <mergeCell ref="F32:I32"/>
    <mergeCell ref="F33:I33"/>
    <mergeCell ref="F34:I34"/>
    <mergeCell ref="F35:I35"/>
    <mergeCell ref="F36:I36"/>
    <mergeCell ref="D20:I20"/>
    <mergeCell ref="G7:I7"/>
    <mergeCell ref="G8:I8"/>
    <mergeCell ref="G9:I9"/>
    <mergeCell ref="G10:I10"/>
    <mergeCell ref="G11:I11"/>
    <mergeCell ref="G12:I12"/>
    <mergeCell ref="G13:I13"/>
    <mergeCell ref="B15:I15"/>
    <mergeCell ref="B17:I17"/>
    <mergeCell ref="B18:I18"/>
  </mergeCells>
  <phoneticPr fontId="4"/>
  <conditionalFormatting sqref="D20">
    <cfRule type="containsBlanks" dxfId="87" priority="8">
      <formula>LEN(TRIM(D20))=0</formula>
    </cfRule>
  </conditionalFormatting>
  <conditionalFormatting sqref="D24:D26">
    <cfRule type="containsBlanks" dxfId="86" priority="4">
      <formula>LEN(TRIM(D24))=0</formula>
    </cfRule>
  </conditionalFormatting>
  <conditionalFormatting sqref="F32:F37">
    <cfRule type="containsBlanks" dxfId="85" priority="6">
      <formula>LEN(TRIM(F32))=0</formula>
    </cfRule>
  </conditionalFormatting>
  <conditionalFormatting sqref="G7:G13">
    <cfRule type="containsBlanks" dxfId="84" priority="7">
      <formula>LEN(TRIM(G7))=0</formula>
    </cfRule>
  </conditionalFormatting>
  <conditionalFormatting sqref="G7:I13 D20:I20 D24:D26 F32:I37">
    <cfRule type="containsBlanks" dxfId="83" priority="1">
      <formula>LEN(TRIM(D7))=0</formula>
    </cfRule>
  </conditionalFormatting>
  <conditionalFormatting sqref="I3">
    <cfRule type="containsBlanks" dxfId="82" priority="2">
      <formula>LEN(TRIM(I3))=0</formula>
    </cfRule>
    <cfRule type="containsBlanks" dxfId="81" priority="5">
      <formula>LEN(TRIM(I3))=0</formula>
    </cfRule>
  </conditionalFormatting>
  <dataValidations count="1">
    <dataValidation type="list" allowBlank="1" showInputMessage="1" showErrorMessage="1" sqref="D24:D26" xr:uid="{2A9E844D-FA9E-4B17-9AF5-D3E385FED9CF}">
      <formula1>"○"</formula1>
    </dataValidation>
  </dataValidations>
  <printOptions horizontalCentered="1"/>
  <pageMargins left="0.70866141732283472" right="0.70866141732283472" top="0.74803149606299213" bottom="0.74803149606299213" header="0.31496062992125984" footer="0.31496062992125984"/>
  <pageSetup paperSize="9" orientation="portrait" errors="blank"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90D9219-5E88-4D24-9428-034077C940B0}">
          <x14:formula1>
            <xm:f>リスト!$B$3:$B$4</xm:f>
          </x14:formula1>
          <xm:sqref>F32:I32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9145F-DB94-4D26-B6B4-3A47650F16F8}">
  <sheetPr>
    <tabColor theme="9" tint="0.79998168889431442"/>
  </sheetPr>
  <dimension ref="B1:N39"/>
  <sheetViews>
    <sheetView showZeros="0" view="pageBreakPreview" zoomScaleNormal="100" zoomScaleSheetLayoutView="100" workbookViewId="0">
      <selection activeCell="B2" sqref="B2"/>
    </sheetView>
  </sheetViews>
  <sheetFormatPr defaultColWidth="9" defaultRowHeight="16.5" customHeight="1"/>
  <cols>
    <col min="1" max="1" width="3.140625" style="67" customWidth="1"/>
    <col min="2" max="2" width="2.640625" style="67" customWidth="1"/>
    <col min="3" max="3" width="2.85546875" style="67" customWidth="1"/>
    <col min="4" max="4" width="12.640625" style="67" customWidth="1"/>
    <col min="5" max="5" width="12.35546875" style="67" customWidth="1"/>
    <col min="6" max="6" width="4" style="67" customWidth="1"/>
    <col min="7" max="7" width="3.85546875" style="67" customWidth="1"/>
    <col min="8" max="8" width="3.35546875" style="67" customWidth="1"/>
    <col min="9" max="9" width="3.140625" style="67" customWidth="1"/>
    <col min="10" max="10" width="7.640625" style="67" customWidth="1"/>
    <col min="11" max="11" width="14" style="67" customWidth="1"/>
    <col min="12" max="12" width="10.85546875" style="67" customWidth="1"/>
    <col min="13" max="13" width="2.640625" style="67" customWidth="1"/>
    <col min="14" max="16384" width="9" style="67"/>
  </cols>
  <sheetData>
    <row r="1" spans="2:14" ht="16" customHeight="1">
      <c r="F1" s="68"/>
      <c r="H1" s="69"/>
      <c r="I1" s="70"/>
      <c r="J1" s="70"/>
    </row>
    <row r="2" spans="2:14" ht="19" customHeight="1">
      <c r="B2" s="94" t="s">
        <v>49</v>
      </c>
      <c r="C2" s="95"/>
      <c r="D2" s="95"/>
      <c r="E2" s="95"/>
      <c r="F2" s="95"/>
      <c r="G2" s="95"/>
      <c r="H2" s="95"/>
      <c r="I2" s="95"/>
      <c r="J2" s="95"/>
      <c r="K2" s="95"/>
      <c r="L2" s="95"/>
      <c r="M2" s="95"/>
    </row>
    <row r="3" spans="2:14" ht="16.5" customHeight="1">
      <c r="B3" s="71"/>
      <c r="C3" s="71"/>
      <c r="D3" s="71"/>
      <c r="E3" s="71"/>
      <c r="F3" s="71"/>
      <c r="G3" s="71"/>
      <c r="H3" s="71"/>
      <c r="I3" s="71"/>
      <c r="J3" s="71"/>
      <c r="K3" s="78"/>
      <c r="L3" s="238">
        <f>'様式１ 支給申請書（記入例）'!I3</f>
        <v>46087</v>
      </c>
      <c r="M3" s="238"/>
      <c r="N3" s="72"/>
    </row>
    <row r="4" spans="2:14" ht="16.5" customHeight="1">
      <c r="B4" s="71"/>
      <c r="C4" s="71"/>
      <c r="D4" s="71"/>
      <c r="E4" s="71"/>
      <c r="F4" s="71"/>
      <c r="G4" s="71"/>
      <c r="H4" s="71"/>
      <c r="I4" s="71"/>
      <c r="J4" s="71"/>
      <c r="K4" s="71"/>
      <c r="L4" s="96"/>
      <c r="M4" s="96"/>
      <c r="N4" s="72"/>
    </row>
    <row r="5" spans="2:14" ht="16.5" customHeight="1">
      <c r="B5" s="71"/>
      <c r="C5" s="71" t="s">
        <v>143</v>
      </c>
      <c r="D5" s="71"/>
      <c r="E5" s="71"/>
      <c r="F5" s="71"/>
      <c r="G5" s="71"/>
      <c r="H5" s="71"/>
      <c r="I5" s="71"/>
      <c r="J5" s="71"/>
      <c r="K5" s="71"/>
      <c r="L5" s="71"/>
      <c r="M5" s="71"/>
      <c r="N5" s="71"/>
    </row>
    <row r="6" spans="2:14" ht="16.5" customHeight="1">
      <c r="B6" s="71"/>
      <c r="C6" s="71"/>
      <c r="D6" s="71"/>
      <c r="E6" s="71"/>
      <c r="F6" s="71"/>
      <c r="G6" s="71"/>
      <c r="H6" s="71"/>
      <c r="I6" s="71"/>
      <c r="J6" s="71"/>
      <c r="K6" s="71"/>
      <c r="L6" s="71"/>
      <c r="M6" s="71"/>
      <c r="N6" s="71"/>
    </row>
    <row r="7" spans="2:14" ht="18" customHeight="1">
      <c r="B7" s="71"/>
      <c r="C7" s="71"/>
      <c r="D7" s="71"/>
      <c r="E7" s="71"/>
      <c r="F7" s="71"/>
      <c r="G7" s="71"/>
      <c r="H7" s="71" t="s">
        <v>0</v>
      </c>
      <c r="I7" s="71"/>
      <c r="J7" s="239" t="str">
        <f>IF('様式１ 支給申請書（記入例）'!G7="","",'様式１ 支給申請書（記入例）'!G7)</f>
        <v>〒450-0002</v>
      </c>
      <c r="K7" s="239"/>
      <c r="L7" s="239"/>
      <c r="M7" s="239"/>
      <c r="N7" s="75"/>
    </row>
    <row r="8" spans="2:14" ht="18" customHeight="1">
      <c r="B8" s="71"/>
      <c r="C8" s="71"/>
      <c r="D8" s="71"/>
      <c r="E8" s="71"/>
      <c r="F8" s="71"/>
      <c r="G8" s="71"/>
      <c r="H8" s="78"/>
      <c r="I8" s="97"/>
      <c r="J8" s="240" t="str">
        <f>IF('様式１ 支給申請書（記入例）'!G8="","",'様式１ 支給申請書（記入例）'!G8)</f>
        <v>愛知県名古屋市中村区名駅○丁目○番○号</v>
      </c>
      <c r="K8" s="240"/>
      <c r="L8" s="240"/>
      <c r="M8" s="240"/>
      <c r="N8" s="76"/>
    </row>
    <row r="9" spans="2:14" ht="18" customHeight="1">
      <c r="B9" s="71"/>
      <c r="C9" s="71"/>
      <c r="D9" s="71"/>
      <c r="E9" s="71"/>
      <c r="F9" s="71"/>
      <c r="G9" s="71"/>
      <c r="H9" s="78"/>
      <c r="I9" s="97"/>
      <c r="J9" s="240" t="str">
        <f>IF('様式１ 支給申請書（記入例）'!G9="","",'様式１ 支給申請書（記入例）'!G9)</f>
        <v>○○ビル2階</v>
      </c>
      <c r="K9" s="240"/>
      <c r="L9" s="240"/>
      <c r="M9" s="240"/>
      <c r="N9" s="77"/>
    </row>
    <row r="10" spans="2:14" ht="18" customHeight="1">
      <c r="B10" s="71"/>
      <c r="C10" s="71"/>
      <c r="D10" s="71"/>
      <c r="E10" s="71"/>
      <c r="F10" s="71"/>
      <c r="G10" s="71"/>
      <c r="H10" s="71" t="s">
        <v>1</v>
      </c>
      <c r="I10" s="71"/>
      <c r="J10" s="240" t="str">
        <f>IF('様式１ 支給申請書（記入例）'!G10="","",'様式１ 支給申請書（記入例）'!G10)</f>
        <v>あいちデジタル株式会社</v>
      </c>
      <c r="K10" s="240"/>
      <c r="L10" s="240"/>
      <c r="M10" s="240"/>
      <c r="N10" s="76"/>
    </row>
    <row r="11" spans="2:14" ht="18" customHeight="1">
      <c r="B11" s="71"/>
      <c r="C11" s="71"/>
      <c r="D11" s="71"/>
      <c r="E11" s="71"/>
      <c r="F11" s="71"/>
      <c r="G11" s="71"/>
      <c r="H11" s="71"/>
      <c r="I11" s="97"/>
      <c r="J11" s="240" t="str">
        <f>IF('様式１ 支給申請書（記入例）'!G11="","",'様式１ 支給申請書（記入例）'!G11)</f>
        <v>代表取締役　次世代　太郎</v>
      </c>
      <c r="K11" s="240"/>
      <c r="L11" s="240"/>
      <c r="M11" s="240"/>
      <c r="N11" s="76"/>
    </row>
    <row r="12" spans="2:14" ht="13" customHeight="1">
      <c r="B12" s="71"/>
      <c r="C12" s="71"/>
      <c r="D12" s="71"/>
      <c r="E12" s="71"/>
      <c r="F12" s="71"/>
      <c r="G12" s="71"/>
      <c r="H12" s="71"/>
      <c r="I12" s="79"/>
      <c r="J12" s="71"/>
      <c r="K12" s="71"/>
      <c r="L12" s="71"/>
      <c r="M12" s="71"/>
    </row>
    <row r="13" spans="2:14" ht="29.15" customHeight="1">
      <c r="B13" s="235" t="s">
        <v>172</v>
      </c>
      <c r="C13" s="235"/>
      <c r="D13" s="235"/>
      <c r="E13" s="235"/>
      <c r="F13" s="235"/>
      <c r="G13" s="235"/>
      <c r="H13" s="235"/>
      <c r="I13" s="235"/>
      <c r="J13" s="235"/>
      <c r="K13" s="235"/>
      <c r="L13" s="235"/>
      <c r="M13" s="235"/>
    </row>
    <row r="14" spans="2:14" ht="8.15" customHeight="1">
      <c r="B14" s="71"/>
      <c r="C14" s="71"/>
      <c r="D14" s="71"/>
      <c r="E14" s="71"/>
      <c r="F14" s="71"/>
      <c r="G14" s="71"/>
      <c r="H14" s="71"/>
      <c r="I14" s="71"/>
      <c r="J14" s="71"/>
      <c r="K14" s="71"/>
      <c r="L14" s="71"/>
      <c r="M14" s="71"/>
    </row>
    <row r="15" spans="2:14" ht="20.5" customHeight="1">
      <c r="B15" s="98"/>
      <c r="C15" s="99" t="s">
        <v>48</v>
      </c>
      <c r="D15" s="98"/>
      <c r="E15" s="98"/>
      <c r="F15" s="98"/>
      <c r="G15" s="98"/>
      <c r="H15" s="98"/>
      <c r="I15" s="98"/>
      <c r="J15" s="98"/>
      <c r="K15" s="98"/>
      <c r="L15" s="98"/>
      <c r="M15" s="98"/>
    </row>
    <row r="16" spans="2:14" ht="18" customHeight="1">
      <c r="B16" s="71"/>
      <c r="C16" s="236" t="s">
        <v>19</v>
      </c>
      <c r="D16" s="236" t="s">
        <v>20</v>
      </c>
      <c r="E16" s="236" t="s">
        <v>21</v>
      </c>
      <c r="F16" s="245" t="s">
        <v>22</v>
      </c>
      <c r="G16" s="246"/>
      <c r="H16" s="246"/>
      <c r="I16" s="247"/>
      <c r="J16" s="123" t="s">
        <v>23</v>
      </c>
      <c r="K16" s="236" t="s">
        <v>47</v>
      </c>
      <c r="L16" s="236" t="s">
        <v>24</v>
      </c>
      <c r="M16" s="71"/>
    </row>
    <row r="17" spans="2:13" ht="35.15" customHeight="1">
      <c r="B17" s="71"/>
      <c r="C17" s="237"/>
      <c r="D17" s="237"/>
      <c r="E17" s="237"/>
      <c r="F17" s="123" t="s">
        <v>25</v>
      </c>
      <c r="G17" s="123" t="s">
        <v>26</v>
      </c>
      <c r="H17" s="123" t="s">
        <v>27</v>
      </c>
      <c r="I17" s="123" t="s">
        <v>28</v>
      </c>
      <c r="J17" s="123" t="s">
        <v>29</v>
      </c>
      <c r="K17" s="237"/>
      <c r="L17" s="237"/>
      <c r="M17" s="71"/>
    </row>
    <row r="18" spans="2:13" ht="18" customHeight="1">
      <c r="B18" s="79"/>
      <c r="C18" s="105">
        <v>1</v>
      </c>
      <c r="D18" s="190" t="s">
        <v>212</v>
      </c>
      <c r="E18" s="190" t="s">
        <v>213</v>
      </c>
      <c r="F18" s="191" t="s">
        <v>214</v>
      </c>
      <c r="G18" s="192">
        <v>30</v>
      </c>
      <c r="H18" s="192" t="s">
        <v>308</v>
      </c>
      <c r="I18" s="192" t="s">
        <v>309</v>
      </c>
      <c r="J18" s="191" t="s">
        <v>215</v>
      </c>
      <c r="K18" s="190" t="s">
        <v>216</v>
      </c>
      <c r="L18" s="191" t="s">
        <v>217</v>
      </c>
      <c r="M18" s="71"/>
    </row>
    <row r="19" spans="2:13" ht="18" customHeight="1">
      <c r="B19" s="71"/>
      <c r="C19" s="105">
        <v>2</v>
      </c>
      <c r="D19" s="190" t="s">
        <v>218</v>
      </c>
      <c r="E19" s="190" t="s">
        <v>219</v>
      </c>
      <c r="F19" s="191" t="s">
        <v>214</v>
      </c>
      <c r="G19" s="192">
        <v>35</v>
      </c>
      <c r="H19" s="192">
        <v>10</v>
      </c>
      <c r="I19" s="192" t="s">
        <v>310</v>
      </c>
      <c r="J19" s="191" t="s">
        <v>215</v>
      </c>
      <c r="K19" s="190" t="s">
        <v>220</v>
      </c>
      <c r="L19" s="191" t="s">
        <v>221</v>
      </c>
      <c r="M19" s="71"/>
    </row>
    <row r="20" spans="2:13" ht="18" customHeight="1">
      <c r="B20" s="71"/>
      <c r="C20" s="105">
        <v>3</v>
      </c>
      <c r="D20" s="190" t="s">
        <v>326</v>
      </c>
      <c r="E20" s="190" t="s">
        <v>222</v>
      </c>
      <c r="F20" s="191" t="s">
        <v>223</v>
      </c>
      <c r="G20" s="192" t="s">
        <v>311</v>
      </c>
      <c r="H20" s="192" t="s">
        <v>309</v>
      </c>
      <c r="I20" s="192">
        <v>10</v>
      </c>
      <c r="J20" s="191" t="s">
        <v>224</v>
      </c>
      <c r="K20" s="190" t="s">
        <v>225</v>
      </c>
      <c r="L20" s="191" t="s">
        <v>226</v>
      </c>
      <c r="M20" s="71"/>
    </row>
    <row r="21" spans="2:13" ht="18" customHeight="1">
      <c r="B21" s="71"/>
      <c r="C21" s="105">
        <v>4</v>
      </c>
      <c r="D21" s="115"/>
      <c r="E21" s="115"/>
      <c r="F21" s="105"/>
      <c r="G21" s="116"/>
      <c r="H21" s="116"/>
      <c r="I21" s="116"/>
      <c r="J21" s="105"/>
      <c r="K21" s="115"/>
      <c r="L21" s="105"/>
      <c r="M21" s="71"/>
    </row>
    <row r="22" spans="2:13" ht="18" customHeight="1">
      <c r="B22" s="71"/>
      <c r="C22" s="105">
        <v>5</v>
      </c>
      <c r="D22" s="115"/>
      <c r="E22" s="115"/>
      <c r="F22" s="105"/>
      <c r="G22" s="116"/>
      <c r="H22" s="116"/>
      <c r="I22" s="116"/>
      <c r="J22" s="105"/>
      <c r="K22" s="115"/>
      <c r="L22" s="105"/>
      <c r="M22" s="71"/>
    </row>
    <row r="23" spans="2:13" ht="18" customHeight="1">
      <c r="B23" s="71"/>
      <c r="C23" s="105">
        <v>6</v>
      </c>
      <c r="D23" s="115"/>
      <c r="E23" s="115"/>
      <c r="F23" s="105"/>
      <c r="G23" s="116"/>
      <c r="H23" s="116"/>
      <c r="I23" s="116"/>
      <c r="J23" s="105"/>
      <c r="K23" s="115"/>
      <c r="L23" s="105"/>
      <c r="M23" s="71"/>
    </row>
    <row r="24" spans="2:13" ht="8.15" customHeight="1">
      <c r="B24" s="71"/>
      <c r="C24" s="71"/>
      <c r="D24" s="71"/>
      <c r="E24" s="71"/>
      <c r="F24" s="71"/>
      <c r="G24" s="71"/>
      <c r="H24" s="71"/>
      <c r="I24" s="71"/>
      <c r="J24" s="71"/>
      <c r="K24" s="71"/>
      <c r="L24" s="71"/>
      <c r="M24" s="71"/>
    </row>
    <row r="25" spans="2:13" ht="14.15">
      <c r="B25" s="71"/>
      <c r="C25" s="71" t="s">
        <v>30</v>
      </c>
      <c r="D25" s="71"/>
      <c r="E25" s="71"/>
      <c r="F25" s="71"/>
      <c r="G25" s="71"/>
      <c r="H25" s="71"/>
      <c r="I25" s="71"/>
      <c r="J25" s="71"/>
      <c r="K25" s="71"/>
      <c r="L25" s="71"/>
      <c r="M25" s="71"/>
    </row>
    <row r="26" spans="2:13" ht="14.15">
      <c r="B26" s="71"/>
      <c r="C26" s="71" t="s">
        <v>33</v>
      </c>
      <c r="D26" s="71" t="s">
        <v>34</v>
      </c>
      <c r="E26" s="71"/>
      <c r="F26" s="71"/>
      <c r="G26" s="71"/>
      <c r="H26" s="71"/>
      <c r="I26" s="71"/>
      <c r="J26" s="71"/>
      <c r="K26" s="71"/>
      <c r="L26" s="71"/>
      <c r="M26" s="71"/>
    </row>
    <row r="27" spans="2:13" ht="14.15">
      <c r="B27" s="71"/>
      <c r="C27" s="71" t="s">
        <v>35</v>
      </c>
      <c r="D27" s="71" t="s">
        <v>36</v>
      </c>
      <c r="E27" s="71"/>
      <c r="F27" s="71"/>
      <c r="G27" s="71"/>
      <c r="H27" s="71"/>
      <c r="I27" s="71"/>
      <c r="J27" s="71"/>
      <c r="K27" s="71"/>
      <c r="L27" s="71"/>
      <c r="M27" s="71"/>
    </row>
    <row r="28" spans="2:13" ht="14.15">
      <c r="B28" s="71"/>
      <c r="C28" s="71" t="s">
        <v>37</v>
      </c>
      <c r="D28" s="71" t="s">
        <v>38</v>
      </c>
      <c r="E28" s="71"/>
      <c r="F28" s="71"/>
      <c r="G28" s="71"/>
      <c r="H28" s="71"/>
      <c r="I28" s="71"/>
      <c r="J28" s="71"/>
      <c r="K28" s="71"/>
      <c r="L28" s="71"/>
      <c r="M28" s="71"/>
    </row>
    <row r="29" spans="2:13" ht="24.65" customHeight="1">
      <c r="B29" s="71"/>
      <c r="C29" s="100" t="s">
        <v>44</v>
      </c>
      <c r="D29" s="243" t="s">
        <v>39</v>
      </c>
      <c r="E29" s="243"/>
      <c r="F29" s="243"/>
      <c r="G29" s="243"/>
      <c r="H29" s="243"/>
      <c r="I29" s="243"/>
      <c r="J29" s="243"/>
      <c r="K29" s="243"/>
      <c r="L29" s="243"/>
      <c r="M29" s="71"/>
    </row>
    <row r="30" spans="2:13" ht="14.15">
      <c r="B30" s="71"/>
      <c r="C30" s="71" t="s">
        <v>40</v>
      </c>
      <c r="D30" s="71" t="s">
        <v>41</v>
      </c>
      <c r="E30" s="71"/>
      <c r="F30" s="71"/>
      <c r="G30" s="71"/>
      <c r="H30" s="71"/>
      <c r="I30" s="71"/>
      <c r="J30" s="71"/>
      <c r="K30" s="71"/>
      <c r="L30" s="71"/>
      <c r="M30" s="71"/>
    </row>
    <row r="31" spans="2:13" ht="37" customHeight="1">
      <c r="B31" s="71"/>
      <c r="C31" s="100" t="s">
        <v>45</v>
      </c>
      <c r="D31" s="243" t="s">
        <v>42</v>
      </c>
      <c r="E31" s="243"/>
      <c r="F31" s="243"/>
      <c r="G31" s="243"/>
      <c r="H31" s="243"/>
      <c r="I31" s="243"/>
      <c r="J31" s="243"/>
      <c r="K31" s="243"/>
      <c r="L31" s="243"/>
      <c r="M31" s="71"/>
    </row>
    <row r="32" spans="2:13" ht="14.15">
      <c r="B32" s="71"/>
      <c r="C32" s="71" t="s">
        <v>43</v>
      </c>
      <c r="D32" s="71" t="s">
        <v>31</v>
      </c>
      <c r="E32" s="71"/>
      <c r="F32" s="71"/>
      <c r="G32" s="71"/>
      <c r="H32" s="71"/>
      <c r="I32" s="71"/>
      <c r="J32" s="71"/>
      <c r="K32" s="71"/>
      <c r="L32" s="71"/>
      <c r="M32" s="71"/>
    </row>
    <row r="33" spans="2:13" ht="8.15" customHeight="1" thickBot="1">
      <c r="B33" s="71"/>
      <c r="C33" s="71"/>
      <c r="D33" s="71"/>
      <c r="E33" s="71"/>
      <c r="F33" s="71"/>
      <c r="G33" s="71"/>
      <c r="H33" s="71"/>
      <c r="I33" s="71"/>
      <c r="J33" s="71"/>
      <c r="K33" s="71"/>
      <c r="L33" s="71"/>
      <c r="M33" s="71"/>
    </row>
    <row r="34" spans="2:13" ht="18" customHeight="1">
      <c r="B34" s="71"/>
      <c r="C34" s="101" t="s">
        <v>32</v>
      </c>
      <c r="D34" s="102"/>
      <c r="E34" s="102"/>
      <c r="F34" s="102"/>
      <c r="G34" s="102"/>
      <c r="H34" s="102"/>
      <c r="I34" s="102"/>
      <c r="J34" s="102"/>
      <c r="K34" s="102"/>
      <c r="L34" s="124"/>
      <c r="M34" s="71"/>
    </row>
    <row r="35" spans="2:13" ht="65.5" customHeight="1">
      <c r="B35" s="71"/>
      <c r="C35" s="103">
        <v>1</v>
      </c>
      <c r="D35" s="243" t="s">
        <v>184</v>
      </c>
      <c r="E35" s="243"/>
      <c r="F35" s="243"/>
      <c r="G35" s="243"/>
      <c r="H35" s="243"/>
      <c r="I35" s="243"/>
      <c r="J35" s="243"/>
      <c r="K35" s="243"/>
      <c r="L35" s="244"/>
      <c r="M35" s="71"/>
    </row>
    <row r="36" spans="2:13" ht="41.15" customHeight="1" thickBot="1">
      <c r="B36" s="71"/>
      <c r="C36" s="104" t="s">
        <v>46</v>
      </c>
      <c r="D36" s="241" t="s">
        <v>173</v>
      </c>
      <c r="E36" s="241"/>
      <c r="F36" s="241"/>
      <c r="G36" s="241"/>
      <c r="H36" s="241"/>
      <c r="I36" s="241"/>
      <c r="J36" s="241"/>
      <c r="K36" s="241"/>
      <c r="L36" s="242"/>
      <c r="M36" s="71"/>
    </row>
    <row r="37" spans="2:13" ht="8.15" customHeight="1">
      <c r="B37" s="71"/>
      <c r="C37" s="71"/>
      <c r="D37" s="71"/>
      <c r="E37" s="71"/>
      <c r="F37" s="71"/>
      <c r="G37" s="71"/>
      <c r="H37" s="71"/>
      <c r="I37" s="71"/>
      <c r="J37" s="71"/>
      <c r="K37" s="71"/>
      <c r="L37" s="71"/>
      <c r="M37" s="71"/>
    </row>
    <row r="38" spans="2:13" ht="14.15">
      <c r="B38" s="71" t="s">
        <v>18</v>
      </c>
      <c r="C38" s="71"/>
      <c r="D38" s="71"/>
      <c r="E38" s="71"/>
      <c r="F38" s="92"/>
      <c r="G38" s="92"/>
      <c r="H38" s="92"/>
      <c r="I38" s="92"/>
      <c r="J38" s="71"/>
      <c r="K38" s="71"/>
      <c r="L38" s="71"/>
      <c r="M38" s="71"/>
    </row>
    <row r="39" spans="2:13" ht="16.5" customHeight="1">
      <c r="B39" s="93"/>
      <c r="C39" s="93"/>
      <c r="D39" s="93"/>
      <c r="E39" s="93"/>
      <c r="F39" s="93"/>
      <c r="G39" s="93"/>
      <c r="H39" s="93"/>
      <c r="I39" s="93"/>
      <c r="J39" s="93"/>
    </row>
  </sheetData>
  <sheetProtection selectLockedCells="1"/>
  <mergeCells count="17">
    <mergeCell ref="D36:L36"/>
    <mergeCell ref="D29:L29"/>
    <mergeCell ref="D31:L31"/>
    <mergeCell ref="E16:E17"/>
    <mergeCell ref="D16:D17"/>
    <mergeCell ref="D35:L35"/>
    <mergeCell ref="L16:L17"/>
    <mergeCell ref="K16:K17"/>
    <mergeCell ref="F16:I16"/>
    <mergeCell ref="B13:M13"/>
    <mergeCell ref="C16:C17"/>
    <mergeCell ref="L3:M3"/>
    <mergeCell ref="J7:M7"/>
    <mergeCell ref="J8:M8"/>
    <mergeCell ref="J9:M9"/>
    <mergeCell ref="J10:M10"/>
    <mergeCell ref="J11:M11"/>
  </mergeCells>
  <phoneticPr fontId="4"/>
  <conditionalFormatting sqref="C18:L23">
    <cfRule type="containsBlanks" dxfId="80" priority="2">
      <formula>LEN(TRIM(C18))=0</formula>
    </cfRule>
  </conditionalFormatting>
  <conditionalFormatting sqref="D18:L23">
    <cfRule type="containsBlanks" dxfId="79" priority="1">
      <formula>LEN(TRIM(D18))=0</formula>
    </cfRule>
  </conditionalFormatting>
  <conditionalFormatting sqref="L3">
    <cfRule type="containsBlanks" dxfId="78" priority="3">
      <formula>LEN(TRIM(L3))=0</formula>
    </cfRule>
  </conditionalFormatting>
  <dataValidations count="3">
    <dataValidation type="list" allowBlank="1" showInputMessage="1" showErrorMessage="1" sqref="F18:F23" xr:uid="{7908DB5E-E410-4F6E-BB78-7CBA7DEBC6FF}">
      <formula1>"T,S,H"</formula1>
    </dataValidation>
    <dataValidation type="list" allowBlank="1" showInputMessage="1" showErrorMessage="1" sqref="J18:J23" xr:uid="{51A0D97B-020B-43C8-8E51-97F8D79B34E6}">
      <formula1>"M,F"</formula1>
    </dataValidation>
    <dataValidation type="list" allowBlank="1" showInputMessage="1" showErrorMessage="1" sqref="L18:L23" xr:uid="{DF70B960-DF19-4EAF-8721-9B9320C1919A}">
      <formula1>"代表取締役,取締役,監査役"</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errors="blank"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464AD-A398-4360-A1F9-34A3BFF21A7F}">
  <sheetPr>
    <tabColor theme="9" tint="0.79998168889431442"/>
  </sheetPr>
  <dimension ref="C1:L142"/>
  <sheetViews>
    <sheetView view="pageBreakPreview" topLeftCell="B1" zoomScaleNormal="100" zoomScaleSheetLayoutView="100" workbookViewId="0">
      <selection activeCell="C2" sqref="C2"/>
    </sheetView>
  </sheetViews>
  <sheetFormatPr defaultColWidth="8.640625" defaultRowHeight="14.15"/>
  <cols>
    <col min="1" max="1" width="1.85546875" style="55" customWidth="1"/>
    <col min="2" max="2" width="2" style="55" customWidth="1"/>
    <col min="3" max="3" width="2.7109375" style="55" customWidth="1"/>
    <col min="4" max="4" width="2.85546875" style="55" customWidth="1"/>
    <col min="5" max="5" width="12.140625" style="55" customWidth="1"/>
    <col min="6" max="6" width="17.85546875" style="55" customWidth="1"/>
    <col min="7" max="10" width="11.640625" style="55" customWidth="1"/>
    <col min="11" max="11" width="1.85546875" style="55" customWidth="1"/>
    <col min="12" max="16384" width="8.640625" style="55"/>
  </cols>
  <sheetData>
    <row r="1" spans="3:12" ht="9.65" customHeight="1"/>
    <row r="2" spans="3:12" ht="18" customHeight="1">
      <c r="C2" s="125" t="s">
        <v>106</v>
      </c>
      <c r="D2" s="126"/>
      <c r="E2" s="126"/>
      <c r="F2" s="127"/>
      <c r="G2" s="127"/>
      <c r="H2" s="128" t="s">
        <v>79</v>
      </c>
      <c r="I2" s="129" t="s">
        <v>114</v>
      </c>
      <c r="J2" s="127"/>
    </row>
    <row r="3" spans="3:12" ht="8.15" customHeight="1">
      <c r="C3" s="127"/>
      <c r="D3" s="127"/>
      <c r="E3" s="127"/>
      <c r="F3" s="127"/>
      <c r="G3" s="127"/>
      <c r="H3" s="127"/>
      <c r="I3" s="127"/>
      <c r="J3" s="127"/>
    </row>
    <row r="4" spans="3:12" ht="18" customHeight="1">
      <c r="C4" s="130" t="s">
        <v>144</v>
      </c>
      <c r="D4" s="127"/>
      <c r="E4" s="127"/>
      <c r="F4" s="127"/>
      <c r="G4" s="127"/>
      <c r="H4" s="127"/>
      <c r="I4" s="127"/>
      <c r="J4" s="127"/>
    </row>
    <row r="5" spans="3:12" ht="18" customHeight="1">
      <c r="C5" s="122" t="s">
        <v>191</v>
      </c>
      <c r="D5" s="131"/>
      <c r="E5" s="131"/>
      <c r="F5" s="131"/>
      <c r="G5" s="131"/>
      <c r="H5" s="131"/>
      <c r="I5" s="131"/>
      <c r="J5" s="132"/>
    </row>
    <row r="6" spans="3:12" ht="73.5" customHeight="1">
      <c r="C6" s="133"/>
      <c r="D6" s="248" t="s">
        <v>281</v>
      </c>
      <c r="E6" s="249"/>
      <c r="F6" s="249"/>
      <c r="G6" s="249"/>
      <c r="H6" s="249"/>
      <c r="I6" s="249"/>
      <c r="J6" s="250"/>
    </row>
    <row r="7" spans="3:12" ht="18" customHeight="1">
      <c r="C7" s="121" t="s">
        <v>192</v>
      </c>
      <c r="D7" s="134"/>
      <c r="E7" s="134"/>
      <c r="F7" s="134"/>
      <c r="G7" s="134"/>
      <c r="H7" s="134"/>
      <c r="I7" s="134"/>
      <c r="J7" s="135"/>
    </row>
    <row r="8" spans="3:12" ht="60" customHeight="1">
      <c r="C8" s="155"/>
      <c r="D8" s="248" t="s">
        <v>327</v>
      </c>
      <c r="E8" s="249"/>
      <c r="F8" s="249"/>
      <c r="G8" s="249"/>
      <c r="H8" s="249"/>
      <c r="I8" s="249"/>
      <c r="J8" s="250"/>
      <c r="K8" s="158"/>
      <c r="L8" s="159"/>
    </row>
    <row r="9" spans="3:12" ht="7.5" customHeight="1">
      <c r="C9" s="127"/>
      <c r="D9" s="136"/>
      <c r="E9" s="136"/>
      <c r="F9" s="136"/>
      <c r="G9" s="136"/>
      <c r="H9" s="136"/>
      <c r="I9" s="136"/>
      <c r="J9" s="136"/>
    </row>
    <row r="10" spans="3:12" ht="18" customHeight="1">
      <c r="C10" s="130" t="s">
        <v>174</v>
      </c>
      <c r="D10" s="127"/>
      <c r="E10" s="127"/>
      <c r="F10" s="127"/>
      <c r="G10" s="127"/>
      <c r="H10" s="127"/>
      <c r="I10" s="127"/>
      <c r="J10" s="127"/>
    </row>
    <row r="11" spans="3:12" ht="18" customHeight="1">
      <c r="C11" s="122" t="s">
        <v>193</v>
      </c>
      <c r="D11" s="131"/>
      <c r="E11" s="131"/>
      <c r="F11" s="131"/>
      <c r="G11" s="131"/>
      <c r="H11" s="131"/>
      <c r="I11" s="131"/>
      <c r="J11" s="132"/>
    </row>
    <row r="12" spans="3:12" ht="32.700000000000003" customHeight="1">
      <c r="C12" s="133"/>
      <c r="D12" s="271" t="s">
        <v>328</v>
      </c>
      <c r="E12" s="272"/>
      <c r="F12" s="272"/>
      <c r="G12" s="272"/>
      <c r="H12" s="272"/>
      <c r="I12" s="272"/>
      <c r="J12" s="273"/>
    </row>
    <row r="13" spans="3:12" ht="18" customHeight="1">
      <c r="C13" s="121" t="s">
        <v>194</v>
      </c>
      <c r="D13" s="134"/>
      <c r="E13" s="134"/>
      <c r="F13" s="134"/>
      <c r="G13" s="134"/>
      <c r="H13" s="134"/>
      <c r="I13" s="134"/>
      <c r="J13" s="137"/>
    </row>
    <row r="14" spans="3:12" ht="86.25" customHeight="1">
      <c r="C14" s="133"/>
      <c r="D14" s="248" t="s">
        <v>314</v>
      </c>
      <c r="E14" s="249"/>
      <c r="F14" s="249"/>
      <c r="G14" s="249"/>
      <c r="H14" s="249"/>
      <c r="I14" s="249"/>
      <c r="J14" s="250"/>
    </row>
    <row r="15" spans="3:12" ht="18" customHeight="1">
      <c r="C15" s="121" t="s">
        <v>195</v>
      </c>
      <c r="D15" s="134"/>
      <c r="E15" s="134"/>
      <c r="F15" s="134"/>
      <c r="G15" s="134"/>
      <c r="H15" s="134"/>
      <c r="I15" s="134"/>
      <c r="J15" s="137"/>
    </row>
    <row r="16" spans="3:12" ht="62.25" customHeight="1">
      <c r="C16" s="156"/>
      <c r="D16" s="248" t="s">
        <v>227</v>
      </c>
      <c r="E16" s="274"/>
      <c r="F16" s="274"/>
      <c r="G16" s="274"/>
      <c r="H16" s="274"/>
      <c r="I16" s="274"/>
      <c r="J16" s="275"/>
    </row>
    <row r="17" spans="3:10" ht="18" customHeight="1">
      <c r="C17" s="251" t="s">
        <v>196</v>
      </c>
      <c r="D17" s="252"/>
      <c r="E17" s="252"/>
      <c r="F17" s="252"/>
      <c r="G17" s="252"/>
      <c r="H17" s="252"/>
      <c r="I17" s="252"/>
      <c r="J17" s="253"/>
    </row>
    <row r="18" spans="3:10" ht="85.5" customHeight="1">
      <c r="C18" s="138"/>
      <c r="D18" s="248" t="s">
        <v>329</v>
      </c>
      <c r="E18" s="249"/>
      <c r="F18" s="249"/>
      <c r="G18" s="249"/>
      <c r="H18" s="249"/>
      <c r="I18" s="249"/>
      <c r="J18" s="250"/>
    </row>
    <row r="19" spans="3:10" ht="8.15" customHeight="1">
      <c r="C19" s="127"/>
      <c r="D19" s="127"/>
      <c r="E19" s="127"/>
      <c r="F19" s="127"/>
      <c r="G19" s="127"/>
      <c r="H19" s="127"/>
      <c r="I19" s="127"/>
      <c r="J19" s="127"/>
    </row>
    <row r="20" spans="3:10" ht="18" customHeight="1">
      <c r="C20" s="130" t="s">
        <v>175</v>
      </c>
      <c r="D20" s="127"/>
      <c r="E20" s="127"/>
      <c r="F20" s="127"/>
      <c r="G20" s="127"/>
      <c r="H20" s="127"/>
      <c r="I20" s="127"/>
      <c r="J20" s="127"/>
    </row>
    <row r="21" spans="3:10" ht="18" customHeight="1">
      <c r="C21" s="276" t="s">
        <v>197</v>
      </c>
      <c r="D21" s="277"/>
      <c r="E21" s="277"/>
      <c r="F21" s="277"/>
      <c r="G21" s="277"/>
      <c r="H21" s="277"/>
      <c r="I21" s="277"/>
      <c r="J21" s="278"/>
    </row>
    <row r="22" spans="3:10" ht="29.15" customHeight="1">
      <c r="C22" s="139"/>
      <c r="D22" s="261" t="s">
        <v>145</v>
      </c>
      <c r="E22" s="262"/>
      <c r="F22" s="255" t="s">
        <v>312</v>
      </c>
      <c r="G22" s="263"/>
      <c r="H22" s="263"/>
      <c r="I22" s="263"/>
      <c r="J22" s="264"/>
    </row>
    <row r="23" spans="3:10" ht="29.15" customHeight="1">
      <c r="C23" s="139"/>
      <c r="D23" s="261" t="s">
        <v>146</v>
      </c>
      <c r="E23" s="262"/>
      <c r="F23" s="254" t="s">
        <v>228</v>
      </c>
      <c r="G23" s="255"/>
      <c r="H23" s="255"/>
      <c r="I23" s="255"/>
      <c r="J23" s="256"/>
    </row>
    <row r="24" spans="3:10" ht="29.15" customHeight="1">
      <c r="C24" s="139"/>
      <c r="D24" s="261" t="s">
        <v>80</v>
      </c>
      <c r="E24" s="262"/>
      <c r="F24" s="265" t="s">
        <v>247</v>
      </c>
      <c r="G24" s="266"/>
      <c r="H24" s="266"/>
      <c r="I24" s="266"/>
      <c r="J24" s="267"/>
    </row>
    <row r="25" spans="3:10" ht="29.15" customHeight="1">
      <c r="C25" s="139"/>
      <c r="D25" s="261" t="s">
        <v>81</v>
      </c>
      <c r="E25" s="262"/>
      <c r="F25" s="265" t="s">
        <v>229</v>
      </c>
      <c r="G25" s="266"/>
      <c r="H25" s="266"/>
      <c r="I25" s="266"/>
      <c r="J25" s="267"/>
    </row>
    <row r="26" spans="3:10" ht="29.15" customHeight="1">
      <c r="C26" s="139"/>
      <c r="D26" s="261" t="s">
        <v>82</v>
      </c>
      <c r="E26" s="262"/>
      <c r="F26" s="265" t="s">
        <v>231</v>
      </c>
      <c r="G26" s="266"/>
      <c r="H26" s="266"/>
      <c r="I26" s="266"/>
      <c r="J26" s="267"/>
    </row>
    <row r="27" spans="3:10" ht="29.15" customHeight="1">
      <c r="C27" s="139"/>
      <c r="D27" s="261" t="s">
        <v>83</v>
      </c>
      <c r="E27" s="262"/>
      <c r="F27" s="265" t="s">
        <v>232</v>
      </c>
      <c r="G27" s="266"/>
      <c r="H27" s="266"/>
      <c r="I27" s="266"/>
      <c r="J27" s="267"/>
    </row>
    <row r="28" spans="3:10" ht="18" customHeight="1">
      <c r="C28" s="257" t="s">
        <v>198</v>
      </c>
      <c r="D28" s="252"/>
      <c r="E28" s="252"/>
      <c r="F28" s="252"/>
      <c r="G28" s="252"/>
      <c r="H28" s="252"/>
      <c r="I28" s="252"/>
      <c r="J28" s="270"/>
    </row>
    <row r="29" spans="3:10" ht="96" customHeight="1">
      <c r="C29" s="139"/>
      <c r="D29" s="248" t="s">
        <v>233</v>
      </c>
      <c r="E29" s="249"/>
      <c r="F29" s="249"/>
      <c r="G29" s="249"/>
      <c r="H29" s="249"/>
      <c r="I29" s="249"/>
      <c r="J29" s="250"/>
    </row>
    <row r="30" spans="3:10" ht="18" customHeight="1">
      <c r="C30" s="257" t="s">
        <v>199</v>
      </c>
      <c r="D30" s="252"/>
      <c r="E30" s="252"/>
      <c r="F30" s="252"/>
      <c r="G30" s="252"/>
      <c r="H30" s="252"/>
      <c r="I30" s="252"/>
      <c r="J30" s="270"/>
    </row>
    <row r="31" spans="3:10" ht="213" customHeight="1">
      <c r="C31" s="139"/>
      <c r="D31" s="248" t="s">
        <v>313</v>
      </c>
      <c r="E31" s="268"/>
      <c r="F31" s="268"/>
      <c r="G31" s="268"/>
      <c r="H31" s="268"/>
      <c r="I31" s="268"/>
      <c r="J31" s="269"/>
    </row>
    <row r="32" spans="3:10" ht="18" customHeight="1">
      <c r="C32" s="257" t="s">
        <v>200</v>
      </c>
      <c r="D32" s="252"/>
      <c r="E32" s="252"/>
      <c r="F32" s="252"/>
      <c r="G32" s="252"/>
      <c r="H32" s="252"/>
      <c r="I32" s="252"/>
      <c r="J32" s="270"/>
    </row>
    <row r="33" spans="3:10" ht="20.149999999999999" customHeight="1">
      <c r="C33" s="139"/>
      <c r="D33" s="279" t="s">
        <v>79</v>
      </c>
      <c r="E33" s="279"/>
      <c r="F33" s="280"/>
      <c r="G33" s="279" t="s">
        <v>77</v>
      </c>
      <c r="H33" s="279"/>
      <c r="I33" s="281" t="s">
        <v>78</v>
      </c>
      <c r="J33" s="279"/>
    </row>
    <row r="34" spans="3:10" ht="20.149999999999999" customHeight="1">
      <c r="C34" s="139"/>
      <c r="D34" s="282" t="s">
        <v>72</v>
      </c>
      <c r="E34" s="282"/>
      <c r="F34" s="283"/>
      <c r="G34" s="284">
        <v>500000</v>
      </c>
      <c r="H34" s="284"/>
      <c r="I34" s="285"/>
      <c r="J34" s="286"/>
    </row>
    <row r="35" spans="3:10" ht="20.149999999999999" customHeight="1">
      <c r="C35" s="139"/>
      <c r="D35" s="287" t="s">
        <v>73</v>
      </c>
      <c r="E35" s="287"/>
      <c r="F35" s="288"/>
      <c r="G35" s="289">
        <v>500000</v>
      </c>
      <c r="H35" s="289"/>
      <c r="I35" s="290" t="s">
        <v>234</v>
      </c>
      <c r="J35" s="291"/>
    </row>
    <row r="36" spans="3:10" ht="20.149999999999999" customHeight="1">
      <c r="C36" s="139"/>
      <c r="D36" s="287" t="s">
        <v>74</v>
      </c>
      <c r="E36" s="287"/>
      <c r="F36" s="288"/>
      <c r="G36" s="289">
        <v>500000</v>
      </c>
      <c r="H36" s="289"/>
      <c r="I36" s="290" t="s">
        <v>235</v>
      </c>
      <c r="J36" s="291"/>
    </row>
    <row r="37" spans="3:10" ht="20.149999999999999" customHeight="1">
      <c r="C37" s="139"/>
      <c r="D37" s="296" t="s">
        <v>75</v>
      </c>
      <c r="E37" s="296"/>
      <c r="F37" s="297"/>
      <c r="G37" s="292">
        <v>0</v>
      </c>
      <c r="H37" s="292"/>
      <c r="I37" s="293"/>
      <c r="J37" s="294"/>
    </row>
    <row r="38" spans="3:10" ht="20.149999999999999" customHeight="1">
      <c r="C38" s="140"/>
      <c r="D38" s="299" t="s">
        <v>76</v>
      </c>
      <c r="E38" s="299"/>
      <c r="F38" s="299"/>
      <c r="G38" s="300">
        <f>IF(SUM(G34:H37)=0,"",SUM(G34:H37))</f>
        <v>1500000</v>
      </c>
      <c r="H38" s="301"/>
      <c r="I38" s="302"/>
      <c r="J38" s="281"/>
    </row>
    <row r="39" spans="3:10" ht="8.15" customHeight="1">
      <c r="C39" s="127"/>
      <c r="D39" s="127"/>
      <c r="E39" s="127"/>
      <c r="F39" s="127"/>
      <c r="G39" s="127"/>
      <c r="H39" s="127"/>
      <c r="I39" s="127"/>
      <c r="J39" s="127"/>
    </row>
    <row r="40" spans="3:10" ht="18" customHeight="1">
      <c r="C40" s="130" t="s">
        <v>176</v>
      </c>
      <c r="D40" s="127"/>
      <c r="E40" s="127"/>
      <c r="F40" s="127"/>
      <c r="G40" s="127"/>
      <c r="H40" s="127"/>
      <c r="I40" s="127"/>
      <c r="J40" s="127"/>
    </row>
    <row r="41" spans="3:10" ht="18" customHeight="1">
      <c r="C41" s="276" t="s">
        <v>126</v>
      </c>
      <c r="D41" s="277"/>
      <c r="E41" s="277"/>
      <c r="F41" s="277"/>
      <c r="G41" s="277"/>
      <c r="H41" s="277"/>
      <c r="I41" s="277"/>
      <c r="J41" s="278"/>
    </row>
    <row r="42" spans="3:10" ht="18" customHeight="1">
      <c r="C42" s="139"/>
      <c r="D42" s="141" t="s">
        <v>6</v>
      </c>
      <c r="E42" s="141" t="s">
        <v>88</v>
      </c>
      <c r="F42" s="141"/>
      <c r="G42" s="141"/>
      <c r="H42" s="141"/>
      <c r="I42" s="141"/>
      <c r="J42" s="142"/>
    </row>
    <row r="43" spans="3:10" ht="24.75" customHeight="1">
      <c r="C43" s="139"/>
      <c r="D43" s="141"/>
      <c r="E43" s="143" t="s">
        <v>84</v>
      </c>
      <c r="F43" s="265" t="s">
        <v>236</v>
      </c>
      <c r="G43" s="265"/>
      <c r="H43" s="265"/>
      <c r="I43" s="265"/>
      <c r="J43" s="298"/>
    </row>
    <row r="44" spans="3:10" ht="30" customHeight="1">
      <c r="C44" s="139"/>
      <c r="D44" s="141"/>
      <c r="E44" s="143" t="s">
        <v>85</v>
      </c>
      <c r="F44" s="265" t="s">
        <v>237</v>
      </c>
      <c r="G44" s="265"/>
      <c r="H44" s="265"/>
      <c r="I44" s="265"/>
      <c r="J44" s="298"/>
    </row>
    <row r="45" spans="3:10" ht="30.45" customHeight="1">
      <c r="C45" s="139"/>
      <c r="D45" s="141"/>
      <c r="E45" s="143" t="s">
        <v>86</v>
      </c>
      <c r="F45" s="265" t="s">
        <v>238</v>
      </c>
      <c r="G45" s="266"/>
      <c r="H45" s="266"/>
      <c r="I45" s="266"/>
      <c r="J45" s="267"/>
    </row>
    <row r="46" spans="3:10" ht="30.45" customHeight="1">
      <c r="C46" s="139"/>
      <c r="D46" s="141"/>
      <c r="E46" s="143" t="s">
        <v>87</v>
      </c>
      <c r="F46" s="265" t="s">
        <v>239</v>
      </c>
      <c r="G46" s="265"/>
      <c r="H46" s="265"/>
      <c r="I46" s="265"/>
      <c r="J46" s="298"/>
    </row>
    <row r="47" spans="3:10" ht="18" customHeight="1">
      <c r="C47" s="139"/>
      <c r="D47" s="144" t="s">
        <v>15</v>
      </c>
      <c r="E47" s="141" t="s">
        <v>89</v>
      </c>
      <c r="F47" s="141"/>
      <c r="G47" s="141"/>
      <c r="H47" s="141"/>
      <c r="I47" s="141"/>
      <c r="J47" s="142"/>
    </row>
    <row r="48" spans="3:10" ht="50.15" customHeight="1">
      <c r="C48" s="139"/>
      <c r="D48" s="141"/>
      <c r="E48" s="248" t="s">
        <v>240</v>
      </c>
      <c r="F48" s="249"/>
      <c r="G48" s="249"/>
      <c r="H48" s="249"/>
      <c r="I48" s="249"/>
      <c r="J48" s="250"/>
    </row>
    <row r="49" spans="3:10" ht="18" customHeight="1">
      <c r="C49" s="139"/>
      <c r="D49" s="144" t="s">
        <v>8</v>
      </c>
      <c r="E49" s="141" t="s">
        <v>90</v>
      </c>
      <c r="F49" s="141"/>
      <c r="G49" s="141"/>
      <c r="H49" s="141"/>
      <c r="I49" s="141"/>
      <c r="J49" s="142"/>
    </row>
    <row r="50" spans="3:10" ht="302.25" customHeight="1">
      <c r="C50" s="139"/>
      <c r="D50" s="141"/>
      <c r="E50" s="248" t="s">
        <v>241</v>
      </c>
      <c r="F50" s="274"/>
      <c r="G50" s="274"/>
      <c r="H50" s="274"/>
      <c r="I50" s="274"/>
      <c r="J50" s="275"/>
    </row>
    <row r="51" spans="3:10" ht="18" customHeight="1">
      <c r="C51" s="139"/>
      <c r="D51" s="141"/>
      <c r="E51" s="141" t="s">
        <v>67</v>
      </c>
      <c r="F51" s="141"/>
      <c r="G51" s="145" t="s">
        <v>69</v>
      </c>
      <c r="H51" s="146" t="s">
        <v>70</v>
      </c>
      <c r="I51" s="147" t="s">
        <v>71</v>
      </c>
      <c r="J51" s="148" t="s">
        <v>68</v>
      </c>
    </row>
    <row r="52" spans="3:10" ht="18" customHeight="1">
      <c r="C52" s="139"/>
      <c r="D52" s="141"/>
      <c r="E52" s="303" t="s">
        <v>242</v>
      </c>
      <c r="F52" s="303"/>
      <c r="G52" s="193">
        <v>4</v>
      </c>
      <c r="H52" s="194">
        <v>4</v>
      </c>
      <c r="I52" s="195">
        <v>2</v>
      </c>
      <c r="J52" s="109">
        <f>IF(OR(G52="",H52="",I52=""),"",G52*H52*I52)</f>
        <v>32</v>
      </c>
    </row>
    <row r="53" spans="3:10" ht="18" customHeight="1">
      <c r="C53" s="139"/>
      <c r="D53" s="141"/>
      <c r="E53" s="303" t="s">
        <v>243</v>
      </c>
      <c r="F53" s="303"/>
      <c r="G53" s="193">
        <v>3</v>
      </c>
      <c r="H53" s="194">
        <v>8</v>
      </c>
      <c r="I53" s="195">
        <v>1</v>
      </c>
      <c r="J53" s="109">
        <f t="shared" ref="J53:J55" si="0">IF(OR(G53="",H53="",I53=""),"",G53*H53*I53)</f>
        <v>24</v>
      </c>
    </row>
    <row r="54" spans="3:10" ht="18" customHeight="1">
      <c r="C54" s="139"/>
      <c r="D54" s="141"/>
      <c r="E54" s="303" t="s">
        <v>244</v>
      </c>
      <c r="F54" s="303"/>
      <c r="G54" s="193">
        <v>4</v>
      </c>
      <c r="H54" s="194">
        <v>5</v>
      </c>
      <c r="I54" s="195">
        <v>1</v>
      </c>
      <c r="J54" s="109">
        <f t="shared" si="0"/>
        <v>20</v>
      </c>
    </row>
    <row r="55" spans="3:10" ht="18" customHeight="1" thickBot="1">
      <c r="C55" s="139"/>
      <c r="D55" s="141"/>
      <c r="E55" s="295" t="s">
        <v>230</v>
      </c>
      <c r="F55" s="295"/>
      <c r="G55" s="196">
        <v>4</v>
      </c>
      <c r="H55" s="197">
        <v>4</v>
      </c>
      <c r="I55" s="198">
        <v>1</v>
      </c>
      <c r="J55" s="113">
        <f t="shared" si="0"/>
        <v>16</v>
      </c>
    </row>
    <row r="56" spans="3:10" ht="18" customHeight="1">
      <c r="C56" s="139"/>
      <c r="D56" s="141"/>
      <c r="E56" s="331" t="s">
        <v>68</v>
      </c>
      <c r="F56" s="332"/>
      <c r="G56" s="332"/>
      <c r="H56" s="332"/>
      <c r="I56" s="333"/>
      <c r="J56" s="149">
        <f>IF(SUM(J52:J55)=0,"",SUM(J52:J55))</f>
        <v>92</v>
      </c>
    </row>
    <row r="57" spans="3:10" ht="18" customHeight="1">
      <c r="C57" s="139"/>
      <c r="D57" s="144" t="s">
        <v>91</v>
      </c>
      <c r="E57" s="141" t="s">
        <v>94</v>
      </c>
      <c r="F57" s="141"/>
      <c r="G57" s="141"/>
      <c r="H57" s="141"/>
      <c r="I57" s="141"/>
      <c r="J57" s="142"/>
    </row>
    <row r="58" spans="3:10" ht="146.25" customHeight="1">
      <c r="C58" s="140"/>
      <c r="D58" s="150"/>
      <c r="E58" s="248" t="s">
        <v>250</v>
      </c>
      <c r="F58" s="249"/>
      <c r="G58" s="249"/>
      <c r="H58" s="249"/>
      <c r="I58" s="249"/>
      <c r="J58" s="250"/>
    </row>
    <row r="59" spans="3:10" ht="18" customHeight="1">
      <c r="C59" s="160" t="s">
        <v>127</v>
      </c>
      <c r="D59" s="161"/>
      <c r="E59" s="161"/>
      <c r="F59" s="161"/>
      <c r="G59" s="161"/>
      <c r="H59" s="161"/>
      <c r="I59" s="161"/>
      <c r="J59" s="162"/>
    </row>
    <row r="60" spans="3:10" ht="18" customHeight="1">
      <c r="C60" s="139"/>
      <c r="D60" s="141" t="s">
        <v>6</v>
      </c>
      <c r="E60" s="141" t="s">
        <v>129</v>
      </c>
      <c r="F60" s="141"/>
      <c r="G60" s="141"/>
      <c r="H60" s="141"/>
      <c r="I60" s="141"/>
      <c r="J60" s="142"/>
    </row>
    <row r="61" spans="3:10" ht="29.5" customHeight="1">
      <c r="C61" s="139"/>
      <c r="D61" s="142"/>
      <c r="E61" s="152" t="s">
        <v>96</v>
      </c>
      <c r="F61" s="326"/>
      <c r="G61" s="326"/>
      <c r="H61" s="326"/>
      <c r="I61" s="326"/>
      <c r="J61" s="327"/>
    </row>
    <row r="62" spans="3:10" ht="26.15" customHeight="1">
      <c r="C62" s="139"/>
      <c r="D62" s="141"/>
      <c r="E62" s="152" t="s">
        <v>97</v>
      </c>
      <c r="F62" s="326"/>
      <c r="G62" s="326"/>
      <c r="H62" s="326"/>
      <c r="I62" s="326"/>
      <c r="J62" s="327"/>
    </row>
    <row r="63" spans="3:10" ht="18" customHeight="1">
      <c r="C63" s="139"/>
      <c r="D63" s="141" t="s">
        <v>15</v>
      </c>
      <c r="E63" s="141" t="s">
        <v>130</v>
      </c>
      <c r="F63" s="141"/>
      <c r="G63" s="141"/>
      <c r="H63" s="141"/>
      <c r="I63" s="141"/>
      <c r="J63" s="142"/>
    </row>
    <row r="64" spans="3:10" ht="60" customHeight="1">
      <c r="C64" s="139"/>
      <c r="D64" s="141"/>
      <c r="E64" s="307"/>
      <c r="F64" s="274"/>
      <c r="G64" s="274"/>
      <c r="H64" s="274"/>
      <c r="I64" s="274"/>
      <c r="J64" s="275"/>
    </row>
    <row r="65" spans="3:10" ht="18" customHeight="1">
      <c r="C65" s="139"/>
      <c r="D65" s="144" t="s">
        <v>8</v>
      </c>
      <c r="E65" s="141" t="s">
        <v>131</v>
      </c>
      <c r="F65" s="141"/>
      <c r="G65" s="141"/>
      <c r="H65" s="141"/>
      <c r="I65" s="141"/>
      <c r="J65" s="142"/>
    </row>
    <row r="66" spans="3:10" ht="14.15" customHeight="1">
      <c r="C66" s="139"/>
      <c r="D66" s="141"/>
      <c r="E66" s="308" t="s">
        <v>177</v>
      </c>
      <c r="F66" s="309"/>
      <c r="G66" s="309"/>
      <c r="H66" s="309"/>
      <c r="I66" s="309"/>
      <c r="J66" s="310"/>
    </row>
    <row r="67" spans="3:10" ht="59.15" customHeight="1">
      <c r="C67" s="139"/>
      <c r="D67" s="141"/>
      <c r="E67" s="328"/>
      <c r="F67" s="329"/>
      <c r="G67" s="329"/>
      <c r="H67" s="329"/>
      <c r="I67" s="329"/>
      <c r="J67" s="330"/>
    </row>
    <row r="68" spans="3:10" ht="10" customHeight="1">
      <c r="C68" s="139"/>
      <c r="D68" s="141"/>
      <c r="E68" s="311"/>
      <c r="F68" s="312"/>
      <c r="G68" s="312"/>
      <c r="H68" s="312"/>
      <c r="I68" s="312"/>
      <c r="J68" s="313"/>
    </row>
    <row r="69" spans="3:10" ht="18" customHeight="1">
      <c r="C69" s="139"/>
      <c r="D69" s="144" t="s">
        <v>91</v>
      </c>
      <c r="E69" s="141" t="s">
        <v>132</v>
      </c>
      <c r="F69" s="141"/>
      <c r="G69" s="141"/>
      <c r="H69" s="141"/>
      <c r="I69" s="141"/>
      <c r="J69" s="142"/>
    </row>
    <row r="70" spans="3:10" ht="60.65" customHeight="1">
      <c r="C70" s="139"/>
      <c r="D70" s="141"/>
      <c r="E70" s="307"/>
      <c r="F70" s="274"/>
      <c r="G70" s="274"/>
      <c r="H70" s="274"/>
      <c r="I70" s="274"/>
      <c r="J70" s="275"/>
    </row>
    <row r="71" spans="3:10" ht="18" customHeight="1">
      <c r="C71" s="139"/>
      <c r="D71" s="144" t="s">
        <v>92</v>
      </c>
      <c r="E71" s="141" t="s">
        <v>95</v>
      </c>
      <c r="F71" s="141"/>
      <c r="G71" s="141"/>
      <c r="H71" s="141"/>
      <c r="I71" s="141"/>
      <c r="J71" s="142"/>
    </row>
    <row r="72" spans="3:10" ht="60" customHeight="1">
      <c r="C72" s="140"/>
      <c r="D72" s="150"/>
      <c r="E72" s="307"/>
      <c r="F72" s="274"/>
      <c r="G72" s="274"/>
      <c r="H72" s="274"/>
      <c r="I72" s="274"/>
      <c r="J72" s="275"/>
    </row>
    <row r="73" spans="3:10" ht="18" customHeight="1">
      <c r="C73" s="160" t="s">
        <v>128</v>
      </c>
      <c r="D73" s="161"/>
      <c r="E73" s="161"/>
      <c r="F73" s="161"/>
      <c r="G73" s="161"/>
      <c r="H73" s="161"/>
      <c r="I73" s="161"/>
      <c r="J73" s="162"/>
    </row>
    <row r="74" spans="3:10" ht="18" customHeight="1">
      <c r="C74" s="139"/>
      <c r="D74" s="141" t="s">
        <v>6</v>
      </c>
      <c r="E74" s="141" t="s">
        <v>93</v>
      </c>
      <c r="F74" s="141"/>
      <c r="G74" s="141"/>
      <c r="H74" s="141"/>
      <c r="I74" s="141"/>
      <c r="J74" s="142"/>
    </row>
    <row r="75" spans="3:10" ht="50.15" customHeight="1">
      <c r="C75" s="139"/>
      <c r="D75" s="141"/>
      <c r="E75" s="307"/>
      <c r="F75" s="268"/>
      <c r="G75" s="268"/>
      <c r="H75" s="268"/>
      <c r="I75" s="268"/>
      <c r="J75" s="269"/>
    </row>
    <row r="76" spans="3:10" ht="18" customHeight="1">
      <c r="C76" s="139"/>
      <c r="D76" s="144" t="s">
        <v>15</v>
      </c>
      <c r="E76" s="141" t="s">
        <v>133</v>
      </c>
      <c r="F76" s="141"/>
      <c r="G76" s="141"/>
      <c r="H76" s="141"/>
      <c r="I76" s="141"/>
      <c r="J76" s="142"/>
    </row>
    <row r="77" spans="3:10" ht="50.15" customHeight="1">
      <c r="C77" s="139"/>
      <c r="D77" s="141"/>
      <c r="E77" s="307"/>
      <c r="F77" s="268"/>
      <c r="G77" s="268"/>
      <c r="H77" s="268"/>
      <c r="I77" s="268"/>
      <c r="J77" s="269"/>
    </row>
    <row r="78" spans="3:10" ht="18" customHeight="1">
      <c r="C78" s="139"/>
      <c r="D78" s="144" t="s">
        <v>8</v>
      </c>
      <c r="E78" s="141" t="s">
        <v>134</v>
      </c>
      <c r="F78" s="141"/>
      <c r="G78" s="141"/>
      <c r="H78" s="141"/>
      <c r="I78" s="141"/>
      <c r="J78" s="142"/>
    </row>
    <row r="79" spans="3:10">
      <c r="C79" s="139"/>
      <c r="D79" s="141"/>
      <c r="E79" s="308" t="s">
        <v>98</v>
      </c>
      <c r="F79" s="309"/>
      <c r="G79" s="309"/>
      <c r="H79" s="309"/>
      <c r="I79" s="309"/>
      <c r="J79" s="310"/>
    </row>
    <row r="80" spans="3:10" ht="38.15" customHeight="1">
      <c r="C80" s="139"/>
      <c r="D80" s="141"/>
      <c r="E80" s="311"/>
      <c r="F80" s="312"/>
      <c r="G80" s="312"/>
      <c r="H80" s="312"/>
      <c r="I80" s="312"/>
      <c r="J80" s="313"/>
    </row>
    <row r="81" spans="3:11">
      <c r="C81" s="139"/>
      <c r="D81" s="141"/>
      <c r="E81" s="308" t="s">
        <v>125</v>
      </c>
      <c r="F81" s="309"/>
      <c r="G81" s="309"/>
      <c r="H81" s="309"/>
      <c r="I81" s="309"/>
      <c r="J81" s="310"/>
    </row>
    <row r="82" spans="3:11" ht="86.25" customHeight="1">
      <c r="C82" s="139"/>
      <c r="D82" s="141"/>
      <c r="E82" s="311"/>
      <c r="F82" s="312"/>
      <c r="G82" s="312"/>
      <c r="H82" s="312"/>
      <c r="I82" s="312"/>
      <c r="J82" s="313"/>
    </row>
    <row r="83" spans="3:11" ht="18" customHeight="1">
      <c r="C83" s="139"/>
      <c r="D83" s="144" t="s">
        <v>91</v>
      </c>
      <c r="E83" s="141" t="s">
        <v>135</v>
      </c>
      <c r="F83" s="141"/>
      <c r="G83" s="141"/>
      <c r="H83" s="141"/>
      <c r="I83" s="141"/>
      <c r="J83" s="142"/>
    </row>
    <row r="84" spans="3:11" ht="50.15" customHeight="1">
      <c r="C84" s="140"/>
      <c r="D84" s="150"/>
      <c r="E84" s="307"/>
      <c r="F84" s="268"/>
      <c r="G84" s="268"/>
      <c r="H84" s="268"/>
      <c r="I84" s="268"/>
      <c r="J84" s="269"/>
    </row>
    <row r="85" spans="3:11" ht="18" customHeight="1">
      <c r="C85" s="139"/>
      <c r="D85" s="144" t="s">
        <v>92</v>
      </c>
      <c r="E85" s="141" t="s">
        <v>95</v>
      </c>
      <c r="F85" s="141"/>
      <c r="G85" s="141"/>
      <c r="H85" s="141"/>
      <c r="I85" s="141"/>
      <c r="J85" s="142"/>
    </row>
    <row r="86" spans="3:11" ht="50.15" customHeight="1">
      <c r="C86" s="140"/>
      <c r="D86" s="150"/>
      <c r="E86" s="307"/>
      <c r="F86" s="268"/>
      <c r="G86" s="268"/>
      <c r="H86" s="268"/>
      <c r="I86" s="268"/>
      <c r="J86" s="269"/>
    </row>
    <row r="87" spans="3:11" ht="8.15" customHeight="1">
      <c r="C87" s="127"/>
      <c r="D87" s="127"/>
      <c r="E87" s="127"/>
      <c r="F87" s="127"/>
      <c r="G87" s="127"/>
      <c r="H87" s="127"/>
      <c r="I87" s="127"/>
      <c r="J87" s="127"/>
    </row>
    <row r="88" spans="3:11" ht="18" customHeight="1">
      <c r="C88" s="187" t="s">
        <v>147</v>
      </c>
      <c r="D88" s="188"/>
      <c r="E88" s="188"/>
      <c r="F88" s="188"/>
      <c r="G88" s="153"/>
      <c r="H88" s="153"/>
      <c r="I88" s="153"/>
      <c r="J88" s="153"/>
    </row>
    <row r="89" spans="3:11" ht="18" customHeight="1">
      <c r="C89" s="257" t="s">
        <v>185</v>
      </c>
      <c r="D89" s="252"/>
      <c r="E89" s="252"/>
      <c r="F89" s="252"/>
      <c r="G89" s="252"/>
      <c r="H89" s="252"/>
      <c r="I89" s="252"/>
      <c r="J89" s="270"/>
      <c r="K89" s="118"/>
    </row>
    <row r="90" spans="3:11" ht="18" customHeight="1">
      <c r="C90" s="139"/>
      <c r="D90" s="134"/>
      <c r="E90" s="154" t="s">
        <v>158</v>
      </c>
      <c r="F90" s="199" t="s">
        <v>246</v>
      </c>
      <c r="G90" s="154" t="s">
        <v>159</v>
      </c>
      <c r="H90" s="314" t="s">
        <v>165</v>
      </c>
      <c r="I90" s="315"/>
      <c r="J90" s="316"/>
      <c r="K90" s="118"/>
    </row>
    <row r="91" spans="3:11" ht="18" customHeight="1">
      <c r="C91" s="151"/>
      <c r="D91" s="157"/>
      <c r="E91" s="154" t="s">
        <v>158</v>
      </c>
      <c r="F91" s="117"/>
      <c r="G91" s="154" t="s">
        <v>159</v>
      </c>
      <c r="H91" s="317"/>
      <c r="I91" s="318"/>
      <c r="J91" s="319"/>
      <c r="K91" s="118"/>
    </row>
    <row r="92" spans="3:11" ht="18" customHeight="1">
      <c r="C92" s="151"/>
      <c r="D92" s="157"/>
      <c r="E92" s="154" t="s">
        <v>158</v>
      </c>
      <c r="F92" s="117"/>
      <c r="G92" s="154" t="s">
        <v>159</v>
      </c>
      <c r="H92" s="320"/>
      <c r="I92" s="321"/>
      <c r="J92" s="322"/>
      <c r="K92" s="118"/>
    </row>
    <row r="93" spans="3:11" ht="18" customHeight="1">
      <c r="C93" s="257" t="s">
        <v>186</v>
      </c>
      <c r="D93" s="252"/>
      <c r="E93" s="252"/>
      <c r="F93" s="252"/>
      <c r="G93" s="270"/>
      <c r="H93" s="314" t="s">
        <v>245</v>
      </c>
      <c r="I93" s="315"/>
      <c r="J93" s="316"/>
    </row>
    <row r="94" spans="3:11" ht="20.149999999999999" customHeight="1">
      <c r="C94" s="257" t="s">
        <v>187</v>
      </c>
      <c r="D94" s="252"/>
      <c r="E94" s="252"/>
      <c r="F94" s="252"/>
      <c r="G94" s="270"/>
      <c r="H94" s="258" t="s">
        <v>208</v>
      </c>
      <c r="I94" s="259"/>
      <c r="J94" s="260"/>
    </row>
    <row r="95" spans="3:11" ht="20.149999999999999" customHeight="1">
      <c r="C95" s="257" t="s">
        <v>188</v>
      </c>
      <c r="D95" s="252"/>
      <c r="E95" s="252"/>
      <c r="F95" s="252"/>
      <c r="G95" s="120"/>
      <c r="H95" s="258" t="s">
        <v>208</v>
      </c>
      <c r="I95" s="259"/>
      <c r="J95" s="260"/>
    </row>
    <row r="96" spans="3:11" ht="20.149999999999999" customHeight="1">
      <c r="C96" s="257" t="s">
        <v>189</v>
      </c>
      <c r="D96" s="252"/>
      <c r="E96" s="252"/>
      <c r="F96" s="252"/>
      <c r="G96" s="120"/>
      <c r="H96" s="304" t="s">
        <v>257</v>
      </c>
      <c r="I96" s="305"/>
      <c r="J96" s="306"/>
    </row>
    <row r="97" spans="3:10" ht="18" customHeight="1">
      <c r="C97" s="324" t="s">
        <v>190</v>
      </c>
      <c r="D97" s="325"/>
      <c r="E97" s="325"/>
      <c r="F97" s="325"/>
      <c r="G97" s="325"/>
      <c r="H97" s="325"/>
      <c r="I97" s="325"/>
      <c r="J97" s="200" t="s">
        <v>208</v>
      </c>
    </row>
    <row r="98" spans="3:10" ht="18" customHeight="1">
      <c r="E98" s="323"/>
      <c r="F98" s="323"/>
      <c r="G98" s="323"/>
      <c r="H98" s="323"/>
      <c r="I98" s="323"/>
    </row>
    <row r="99" spans="3:10" ht="18" customHeight="1"/>
    <row r="100" spans="3:10" ht="18" customHeight="1"/>
    <row r="101" spans="3:10" ht="18" customHeight="1"/>
    <row r="102" spans="3:10" ht="18" customHeight="1"/>
    <row r="103" spans="3:10" ht="18" customHeight="1"/>
    <row r="104" spans="3:10" ht="18" customHeight="1"/>
    <row r="105" spans="3:10" ht="18" customHeight="1"/>
    <row r="106" spans="3:10" ht="18" customHeight="1"/>
    <row r="107" spans="3:10" ht="18" customHeight="1"/>
    <row r="108" spans="3:10" ht="18" customHeight="1"/>
    <row r="109" spans="3:10" ht="18" customHeight="1"/>
    <row r="110" spans="3:10" ht="18" customHeight="1"/>
    <row r="111" spans="3:10" ht="18" customHeight="1"/>
    <row r="112" spans="3:10"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sheetData>
  <sheetProtection formatRows="0" insertColumns="0" selectLockedCells="1"/>
  <mergeCells count="85">
    <mergeCell ref="E98:I98"/>
    <mergeCell ref="C97:I97"/>
    <mergeCell ref="D6:J6"/>
    <mergeCell ref="D23:E23"/>
    <mergeCell ref="F61:J61"/>
    <mergeCell ref="F62:J62"/>
    <mergeCell ref="H94:J94"/>
    <mergeCell ref="E64:J64"/>
    <mergeCell ref="E70:J70"/>
    <mergeCell ref="E72:J72"/>
    <mergeCell ref="E75:J75"/>
    <mergeCell ref="E66:J66"/>
    <mergeCell ref="E67:J68"/>
    <mergeCell ref="E58:J58"/>
    <mergeCell ref="E56:I56"/>
    <mergeCell ref="C41:J41"/>
    <mergeCell ref="C96:F96"/>
    <mergeCell ref="H96:J96"/>
    <mergeCell ref="E77:J77"/>
    <mergeCell ref="E79:J79"/>
    <mergeCell ref="E84:J84"/>
    <mergeCell ref="E86:J86"/>
    <mergeCell ref="E81:J81"/>
    <mergeCell ref="E82:J82"/>
    <mergeCell ref="E80:J80"/>
    <mergeCell ref="C89:J89"/>
    <mergeCell ref="C94:G94"/>
    <mergeCell ref="C93:G93"/>
    <mergeCell ref="H90:J90"/>
    <mergeCell ref="H91:J91"/>
    <mergeCell ref="H92:J92"/>
    <mergeCell ref="H93:J93"/>
    <mergeCell ref="E55:F55"/>
    <mergeCell ref="D37:F37"/>
    <mergeCell ref="F44:J44"/>
    <mergeCell ref="F45:J45"/>
    <mergeCell ref="F46:J46"/>
    <mergeCell ref="E48:J48"/>
    <mergeCell ref="E50:J50"/>
    <mergeCell ref="D38:F38"/>
    <mergeCell ref="G38:H38"/>
    <mergeCell ref="I38:J38"/>
    <mergeCell ref="E52:F52"/>
    <mergeCell ref="E53:F53"/>
    <mergeCell ref="F43:J43"/>
    <mergeCell ref="E54:F54"/>
    <mergeCell ref="D36:F36"/>
    <mergeCell ref="G36:H36"/>
    <mergeCell ref="I36:J36"/>
    <mergeCell ref="G37:H37"/>
    <mergeCell ref="I37:J37"/>
    <mergeCell ref="D34:F34"/>
    <mergeCell ref="G34:H34"/>
    <mergeCell ref="I34:J34"/>
    <mergeCell ref="D35:F35"/>
    <mergeCell ref="G35:H35"/>
    <mergeCell ref="I35:J35"/>
    <mergeCell ref="C30:J30"/>
    <mergeCell ref="C32:J32"/>
    <mergeCell ref="D33:F33"/>
    <mergeCell ref="G33:H33"/>
    <mergeCell ref="I33:J33"/>
    <mergeCell ref="C28:J28"/>
    <mergeCell ref="D29:J29"/>
    <mergeCell ref="D12:J12"/>
    <mergeCell ref="D14:J14"/>
    <mergeCell ref="D16:J16"/>
    <mergeCell ref="D18:J18"/>
    <mergeCell ref="C21:J21"/>
    <mergeCell ref="D8:J8"/>
    <mergeCell ref="C17:J17"/>
    <mergeCell ref="F23:J23"/>
    <mergeCell ref="C95:F95"/>
    <mergeCell ref="H95:J95"/>
    <mergeCell ref="D22:E22"/>
    <mergeCell ref="F22:J22"/>
    <mergeCell ref="D24:E24"/>
    <mergeCell ref="F24:J24"/>
    <mergeCell ref="D25:E25"/>
    <mergeCell ref="F25:J25"/>
    <mergeCell ref="D26:E26"/>
    <mergeCell ref="F26:J26"/>
    <mergeCell ref="D31:J31"/>
    <mergeCell ref="D27:E27"/>
    <mergeCell ref="F27:J27"/>
  </mergeCells>
  <phoneticPr fontId="4"/>
  <conditionalFormatting sqref="C41:J58 C73:J78 C79:E82 C83:J86">
    <cfRule type="expression" dxfId="77" priority="19">
      <formula>$I$2="Ｂ"</formula>
    </cfRule>
  </conditionalFormatting>
  <conditionalFormatting sqref="C41:J58">
    <cfRule type="expression" dxfId="76" priority="15">
      <formula>$I$2="Ｂ＋Ｃ"</formula>
    </cfRule>
  </conditionalFormatting>
  <conditionalFormatting sqref="C41:J65 C66:E67 C68:D68 C69:J72">
    <cfRule type="expression" dxfId="75" priority="20">
      <formula>$I$2="Ｃ"</formula>
    </cfRule>
  </conditionalFormatting>
  <conditionalFormatting sqref="C59:J65 C66:E67 C68:D68 C69:J72">
    <cfRule type="expression" dxfId="74" priority="16">
      <formula>$I$2="Ａ＋Ｃ"</formula>
    </cfRule>
  </conditionalFormatting>
  <conditionalFormatting sqref="C59:J65 C66:E67 C68:D68 C69:J78 C79:E82 C83:J86">
    <cfRule type="expression" dxfId="73" priority="18">
      <formula>$I$2="Ａ"</formula>
    </cfRule>
  </conditionalFormatting>
  <conditionalFormatting sqref="C73:J78 C79:E82 C83:J86">
    <cfRule type="expression" dxfId="72" priority="17">
      <formula>$I$2="Ａ＋Ｂ"</formula>
    </cfRule>
  </conditionalFormatting>
  <conditionalFormatting sqref="D6">
    <cfRule type="containsBlanks" dxfId="71" priority="8">
      <formula>LEN(TRIM(D6))=0</formula>
    </cfRule>
  </conditionalFormatting>
  <conditionalFormatting sqref="D8">
    <cfRule type="containsBlanks" dxfId="70" priority="6">
      <formula>LEN(TRIM(D8))=0</formula>
    </cfRule>
  </conditionalFormatting>
  <conditionalFormatting sqref="F90:F92">
    <cfRule type="containsBlanks" dxfId="69" priority="4">
      <formula>LEN(TRIM(F90))=0</formula>
    </cfRule>
    <cfRule type="containsBlanks" dxfId="68" priority="10">
      <formula>LEN(TRIM(F90))=0</formula>
    </cfRule>
  </conditionalFormatting>
  <conditionalFormatting sqref="F43:J46 E48 E50 E52:I55 E58 F61:J62 E64 E66:J68 E70 E72 E75 E77 E79:E80 E81:J82 E84 E86 D14 D16 D18 F22:J22 F23 F24:J27 D29 D31 G34:H37 H90:H93">
    <cfRule type="containsBlanks" dxfId="67" priority="22">
      <formula>LEN(TRIM(D14))=0</formula>
    </cfRule>
  </conditionalFormatting>
  <conditionalFormatting sqref="H90:J96">
    <cfRule type="containsBlanks" dxfId="66" priority="2">
      <formula>LEN(TRIM(H90))=0</formula>
    </cfRule>
  </conditionalFormatting>
  <conditionalFormatting sqref="J97">
    <cfRule type="containsBlanks" dxfId="65" priority="1">
      <formula>LEN(TRIM(J97))=0</formula>
    </cfRule>
  </conditionalFormatting>
  <dataValidations count="6">
    <dataValidation type="list" errorStyle="warning" allowBlank="1" showInputMessage="1" showErrorMessage="1" error="○または×を入力してください。" sqref="H94:J95 J97" xr:uid="{E774459B-BFF1-4E9B-B6EC-DC3EFCB510DF}">
      <formula1>"○,×"</formula1>
    </dataValidation>
    <dataValidation type="list" errorStyle="warning" allowBlank="1" showInputMessage="1" showErrorMessage="1" error="○または×を入力してください。" sqref="H96:J96" xr:uid="{91761D9A-7651-401A-BC73-A6363D686E37}">
      <formula1>"機構ＨＰ,ＤＸコンソのメルマガ,県広報,新聞広告,Web広告（LINE広告等）,ベンダーからの紹介,その他"</formula1>
    </dataValidation>
    <dataValidation type="list" allowBlank="1" showInputMessage="1" showErrorMessage="1" sqref="F90:F92" xr:uid="{0D934136-E713-4668-B670-6EFBAE63D780}">
      <formula1>"2025年度,2024年度,2023年度,2022年度"</formula1>
    </dataValidation>
    <dataValidation type="list" allowBlank="1" showInputMessage="1" showErrorMessage="1" sqref="H90:J90" xr:uid="{4481609F-5213-4E03-89F1-382446F4FF99}">
      <formula1>INDIRECT("_"&amp;$F$90)</formula1>
    </dataValidation>
    <dataValidation type="list" allowBlank="1" showInputMessage="1" showErrorMessage="1" sqref="H91:J91" xr:uid="{8FB2B394-0821-4460-867C-D8CB3893E16D}">
      <formula1>INDIRECT("_"&amp;$F$91)</formula1>
    </dataValidation>
    <dataValidation type="list" allowBlank="1" showInputMessage="1" showErrorMessage="1" sqref="H92:J92" xr:uid="{75150484-EF47-4F86-9503-6EB82A860F70}">
      <formula1>INDIRECT("_"&amp;$F$92)</formula1>
    </dataValidation>
  </dataValidations>
  <pageMargins left="0.39370078740157483" right="0.39370078740157483" top="0.39370078740157483" bottom="0.39370078740157483" header="0.19685039370078741" footer="0.19685039370078741"/>
  <pageSetup paperSize="9" scale="98" orientation="portrait" r:id="rId1"/>
  <rowBreaks count="4" manualBreakCount="4">
    <brk id="27" min="2" max="9" man="1"/>
    <brk id="48" min="2" max="9" man="1"/>
    <brk id="58" min="2" max="9" man="1"/>
    <brk id="72" min="2" max="9"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D01A3-4EF1-4651-AB35-8AA2971777D1}">
  <sheetPr>
    <tabColor theme="9" tint="0.79998168889431442"/>
  </sheetPr>
  <dimension ref="C1:L142"/>
  <sheetViews>
    <sheetView view="pageBreakPreview" zoomScaleNormal="100" zoomScaleSheetLayoutView="100" workbookViewId="0">
      <selection activeCell="C2" sqref="C2"/>
    </sheetView>
  </sheetViews>
  <sheetFormatPr defaultColWidth="8.640625" defaultRowHeight="14.15"/>
  <cols>
    <col min="1" max="1" width="1.85546875" style="55" customWidth="1"/>
    <col min="2" max="2" width="2" style="55" customWidth="1"/>
    <col min="3" max="3" width="2.7109375" style="55" customWidth="1"/>
    <col min="4" max="4" width="2.85546875" style="55" customWidth="1"/>
    <col min="5" max="5" width="12.140625" style="55" customWidth="1"/>
    <col min="6" max="6" width="17.85546875" style="55" customWidth="1"/>
    <col min="7" max="10" width="11.640625" style="55" customWidth="1"/>
    <col min="11" max="11" width="1.85546875" style="55" customWidth="1"/>
    <col min="12" max="16384" width="8.640625" style="55"/>
  </cols>
  <sheetData>
    <row r="1" spans="3:12" ht="9.65" customHeight="1"/>
    <row r="2" spans="3:12" ht="18" customHeight="1">
      <c r="C2" s="125" t="s">
        <v>106</v>
      </c>
      <c r="D2" s="126"/>
      <c r="E2" s="126"/>
      <c r="F2" s="127"/>
      <c r="G2" s="127"/>
      <c r="H2" s="128" t="s">
        <v>79</v>
      </c>
      <c r="I2" s="129" t="s">
        <v>115</v>
      </c>
      <c r="J2" s="127"/>
    </row>
    <row r="3" spans="3:12" ht="8.15" customHeight="1">
      <c r="C3" s="127"/>
      <c r="D3" s="127"/>
      <c r="E3" s="127"/>
      <c r="F3" s="127"/>
      <c r="G3" s="127"/>
      <c r="H3" s="127"/>
      <c r="I3" s="127"/>
      <c r="J3" s="127"/>
    </row>
    <row r="4" spans="3:12" ht="18" customHeight="1">
      <c r="C4" s="130" t="s">
        <v>144</v>
      </c>
      <c r="D4" s="127"/>
      <c r="E4" s="127"/>
      <c r="F4" s="127"/>
      <c r="G4" s="127"/>
      <c r="H4" s="127"/>
      <c r="I4" s="127"/>
      <c r="J4" s="127"/>
    </row>
    <row r="5" spans="3:12" ht="18" customHeight="1">
      <c r="C5" s="122" t="s">
        <v>191</v>
      </c>
      <c r="D5" s="131"/>
      <c r="E5" s="131"/>
      <c r="F5" s="131"/>
      <c r="G5" s="131"/>
      <c r="H5" s="131"/>
      <c r="I5" s="131"/>
      <c r="J5" s="132"/>
    </row>
    <row r="6" spans="3:12" ht="60" customHeight="1">
      <c r="C6" s="133"/>
      <c r="D6" s="248" t="s">
        <v>281</v>
      </c>
      <c r="E6" s="249"/>
      <c r="F6" s="249"/>
      <c r="G6" s="249"/>
      <c r="H6" s="249"/>
      <c r="I6" s="249"/>
      <c r="J6" s="250"/>
    </row>
    <row r="7" spans="3:12" ht="18" customHeight="1">
      <c r="C7" s="121" t="s">
        <v>192</v>
      </c>
      <c r="D7" s="134"/>
      <c r="E7" s="134"/>
      <c r="F7" s="134"/>
      <c r="G7" s="134"/>
      <c r="H7" s="134"/>
      <c r="I7" s="134"/>
      <c r="J7" s="135"/>
    </row>
    <row r="8" spans="3:12" ht="60" customHeight="1">
      <c r="C8" s="155"/>
      <c r="D8" s="248" t="s">
        <v>327</v>
      </c>
      <c r="E8" s="249"/>
      <c r="F8" s="249"/>
      <c r="G8" s="249"/>
      <c r="H8" s="249"/>
      <c r="I8" s="249"/>
      <c r="J8" s="250"/>
      <c r="K8" s="158"/>
      <c r="L8" s="159"/>
    </row>
    <row r="9" spans="3:12" ht="7.5" customHeight="1">
      <c r="C9" s="127"/>
      <c r="D9" s="136"/>
      <c r="E9" s="136"/>
      <c r="F9" s="136"/>
      <c r="G9" s="136"/>
      <c r="H9" s="136"/>
      <c r="I9" s="136"/>
      <c r="J9" s="136"/>
    </row>
    <row r="10" spans="3:12" ht="18" customHeight="1">
      <c r="C10" s="130" t="s">
        <v>174</v>
      </c>
      <c r="D10" s="127"/>
      <c r="E10" s="127"/>
      <c r="F10" s="127"/>
      <c r="G10" s="127"/>
      <c r="H10" s="127"/>
      <c r="I10" s="127"/>
      <c r="J10" s="127"/>
    </row>
    <row r="11" spans="3:12" ht="18" customHeight="1">
      <c r="C11" s="122" t="s">
        <v>193</v>
      </c>
      <c r="D11" s="131"/>
      <c r="E11" s="131"/>
      <c r="F11" s="131"/>
      <c r="G11" s="131"/>
      <c r="H11" s="131"/>
      <c r="I11" s="131"/>
      <c r="J11" s="132"/>
    </row>
    <row r="12" spans="3:12" ht="32.700000000000003" customHeight="1">
      <c r="C12" s="133"/>
      <c r="D12" s="271" t="s">
        <v>330</v>
      </c>
      <c r="E12" s="272"/>
      <c r="F12" s="272"/>
      <c r="G12" s="272"/>
      <c r="H12" s="272"/>
      <c r="I12" s="272"/>
      <c r="J12" s="273"/>
    </row>
    <row r="13" spans="3:12" ht="18" customHeight="1">
      <c r="C13" s="121" t="s">
        <v>194</v>
      </c>
      <c r="D13" s="134"/>
      <c r="E13" s="134"/>
      <c r="F13" s="134"/>
      <c r="G13" s="134"/>
      <c r="H13" s="134"/>
      <c r="I13" s="134"/>
      <c r="J13" s="137"/>
    </row>
    <row r="14" spans="3:12" ht="60" customHeight="1">
      <c r="C14" s="133"/>
      <c r="D14" s="248" t="s">
        <v>265</v>
      </c>
      <c r="E14" s="249"/>
      <c r="F14" s="249"/>
      <c r="G14" s="249"/>
      <c r="H14" s="249"/>
      <c r="I14" s="249"/>
      <c r="J14" s="250"/>
    </row>
    <row r="15" spans="3:12" ht="18" customHeight="1">
      <c r="C15" s="121" t="s">
        <v>195</v>
      </c>
      <c r="D15" s="134"/>
      <c r="E15" s="134"/>
      <c r="F15" s="134"/>
      <c r="G15" s="134"/>
      <c r="H15" s="134"/>
      <c r="I15" s="134"/>
      <c r="J15" s="137"/>
    </row>
    <row r="16" spans="3:12" ht="57" customHeight="1">
      <c r="C16" s="156"/>
      <c r="D16" s="248" t="s">
        <v>248</v>
      </c>
      <c r="E16" s="249"/>
      <c r="F16" s="249"/>
      <c r="G16" s="249"/>
      <c r="H16" s="249"/>
      <c r="I16" s="249"/>
      <c r="J16" s="250"/>
    </row>
    <row r="17" spans="3:10" ht="18" customHeight="1">
      <c r="C17" s="251" t="s">
        <v>196</v>
      </c>
      <c r="D17" s="252"/>
      <c r="E17" s="252"/>
      <c r="F17" s="252"/>
      <c r="G17" s="252"/>
      <c r="H17" s="252"/>
      <c r="I17" s="252"/>
      <c r="J17" s="253"/>
    </row>
    <row r="18" spans="3:10" ht="113.25" customHeight="1">
      <c r="C18" s="138"/>
      <c r="D18" s="248" t="s">
        <v>249</v>
      </c>
      <c r="E18" s="249"/>
      <c r="F18" s="249"/>
      <c r="G18" s="249"/>
      <c r="H18" s="249"/>
      <c r="I18" s="249"/>
      <c r="J18" s="250"/>
    </row>
    <row r="19" spans="3:10" ht="8.15" customHeight="1">
      <c r="C19" s="127"/>
      <c r="D19" s="127"/>
      <c r="E19" s="127"/>
      <c r="F19" s="127"/>
      <c r="G19" s="127"/>
      <c r="H19" s="127"/>
      <c r="I19" s="127"/>
      <c r="J19" s="127"/>
    </row>
    <row r="20" spans="3:10" ht="18" customHeight="1">
      <c r="C20" s="130" t="s">
        <v>175</v>
      </c>
      <c r="D20" s="127"/>
      <c r="E20" s="127"/>
      <c r="F20" s="127"/>
      <c r="G20" s="127"/>
      <c r="H20" s="127"/>
      <c r="I20" s="127"/>
      <c r="J20" s="127"/>
    </row>
    <row r="21" spans="3:10" ht="18" customHeight="1">
      <c r="C21" s="276" t="s">
        <v>197</v>
      </c>
      <c r="D21" s="277"/>
      <c r="E21" s="277"/>
      <c r="F21" s="277"/>
      <c r="G21" s="277"/>
      <c r="H21" s="277"/>
      <c r="I21" s="277"/>
      <c r="J21" s="278"/>
    </row>
    <row r="22" spans="3:10" ht="29.15" customHeight="1">
      <c r="C22" s="139"/>
      <c r="D22" s="261" t="s">
        <v>145</v>
      </c>
      <c r="E22" s="262"/>
      <c r="F22" s="255" t="s">
        <v>331</v>
      </c>
      <c r="G22" s="263"/>
      <c r="H22" s="263"/>
      <c r="I22" s="263"/>
      <c r="J22" s="264"/>
    </row>
    <row r="23" spans="3:10" ht="29.15" customHeight="1">
      <c r="C23" s="139"/>
      <c r="D23" s="261" t="s">
        <v>146</v>
      </c>
      <c r="E23" s="262"/>
      <c r="F23" s="254" t="s">
        <v>332</v>
      </c>
      <c r="G23" s="255"/>
      <c r="H23" s="255"/>
      <c r="I23" s="255"/>
      <c r="J23" s="256"/>
    </row>
    <row r="24" spans="3:10" ht="29.15" customHeight="1">
      <c r="C24" s="139"/>
      <c r="D24" s="261" t="s">
        <v>80</v>
      </c>
      <c r="E24" s="262"/>
      <c r="F24" s="265" t="s">
        <v>333</v>
      </c>
      <c r="G24" s="266"/>
      <c r="H24" s="266"/>
      <c r="I24" s="266"/>
      <c r="J24" s="267"/>
    </row>
    <row r="25" spans="3:10" ht="29.15" customHeight="1">
      <c r="C25" s="139"/>
      <c r="D25" s="261" t="s">
        <v>81</v>
      </c>
      <c r="E25" s="262"/>
      <c r="F25" s="265" t="s">
        <v>334</v>
      </c>
      <c r="G25" s="266"/>
      <c r="H25" s="266"/>
      <c r="I25" s="266"/>
      <c r="J25" s="267"/>
    </row>
    <row r="26" spans="3:10" ht="29.15" customHeight="1">
      <c r="C26" s="139"/>
      <c r="D26" s="261" t="s">
        <v>82</v>
      </c>
      <c r="E26" s="262"/>
      <c r="F26" s="265" t="s">
        <v>335</v>
      </c>
      <c r="G26" s="266"/>
      <c r="H26" s="266"/>
      <c r="I26" s="266"/>
      <c r="J26" s="267"/>
    </row>
    <row r="27" spans="3:10" ht="29.15" customHeight="1">
      <c r="C27" s="139"/>
      <c r="D27" s="261" t="s">
        <v>83</v>
      </c>
      <c r="E27" s="262"/>
      <c r="F27" s="265" t="s">
        <v>336</v>
      </c>
      <c r="G27" s="266"/>
      <c r="H27" s="266"/>
      <c r="I27" s="266"/>
      <c r="J27" s="267"/>
    </row>
    <row r="28" spans="3:10" ht="18" customHeight="1">
      <c r="C28" s="257" t="s">
        <v>198</v>
      </c>
      <c r="D28" s="252"/>
      <c r="E28" s="252"/>
      <c r="F28" s="252"/>
      <c r="G28" s="252"/>
      <c r="H28" s="252"/>
      <c r="I28" s="252"/>
      <c r="J28" s="270"/>
    </row>
    <row r="29" spans="3:10" ht="86.25" customHeight="1">
      <c r="C29" s="139"/>
      <c r="D29" s="248" t="s">
        <v>251</v>
      </c>
      <c r="E29" s="249"/>
      <c r="F29" s="249"/>
      <c r="G29" s="249"/>
      <c r="H29" s="249"/>
      <c r="I29" s="249"/>
      <c r="J29" s="250"/>
    </row>
    <row r="30" spans="3:10" ht="18" customHeight="1">
      <c r="C30" s="257" t="s">
        <v>199</v>
      </c>
      <c r="D30" s="252"/>
      <c r="E30" s="252"/>
      <c r="F30" s="252"/>
      <c r="G30" s="252"/>
      <c r="H30" s="252"/>
      <c r="I30" s="252"/>
      <c r="J30" s="270"/>
    </row>
    <row r="31" spans="3:10" ht="213" customHeight="1">
      <c r="C31" s="139"/>
      <c r="D31" s="248" t="s">
        <v>252</v>
      </c>
      <c r="E31" s="344"/>
      <c r="F31" s="344"/>
      <c r="G31" s="344"/>
      <c r="H31" s="344"/>
      <c r="I31" s="344"/>
      <c r="J31" s="345"/>
    </row>
    <row r="32" spans="3:10" ht="18" customHeight="1">
      <c r="C32" s="257" t="s">
        <v>200</v>
      </c>
      <c r="D32" s="252"/>
      <c r="E32" s="252"/>
      <c r="F32" s="252"/>
      <c r="G32" s="252"/>
      <c r="H32" s="252"/>
      <c r="I32" s="252"/>
      <c r="J32" s="270"/>
    </row>
    <row r="33" spans="3:10" ht="20.149999999999999" customHeight="1">
      <c r="C33" s="139"/>
      <c r="D33" s="279" t="s">
        <v>79</v>
      </c>
      <c r="E33" s="279"/>
      <c r="F33" s="280"/>
      <c r="G33" s="279" t="s">
        <v>77</v>
      </c>
      <c r="H33" s="279"/>
      <c r="I33" s="281" t="s">
        <v>78</v>
      </c>
      <c r="J33" s="279"/>
    </row>
    <row r="34" spans="3:10" ht="20.149999999999999" customHeight="1">
      <c r="C34" s="139"/>
      <c r="D34" s="282" t="s">
        <v>72</v>
      </c>
      <c r="E34" s="282"/>
      <c r="F34" s="283"/>
      <c r="G34" s="284">
        <v>500000</v>
      </c>
      <c r="H34" s="284"/>
      <c r="I34" s="285"/>
      <c r="J34" s="286"/>
    </row>
    <row r="35" spans="3:10" ht="20.149999999999999" customHeight="1">
      <c r="C35" s="139"/>
      <c r="D35" s="287" t="s">
        <v>73</v>
      </c>
      <c r="E35" s="287"/>
      <c r="F35" s="288"/>
      <c r="G35" s="289">
        <v>500000</v>
      </c>
      <c r="H35" s="289"/>
      <c r="I35" s="290" t="s">
        <v>234</v>
      </c>
      <c r="J35" s="291"/>
    </row>
    <row r="36" spans="3:10" ht="20.149999999999999" customHeight="1">
      <c r="C36" s="139"/>
      <c r="D36" s="287" t="s">
        <v>74</v>
      </c>
      <c r="E36" s="287"/>
      <c r="F36" s="288"/>
      <c r="G36" s="289">
        <v>500000</v>
      </c>
      <c r="H36" s="289"/>
      <c r="I36" s="290" t="s">
        <v>235</v>
      </c>
      <c r="J36" s="291"/>
    </row>
    <row r="37" spans="3:10" ht="20.149999999999999" customHeight="1">
      <c r="C37" s="139"/>
      <c r="D37" s="296" t="s">
        <v>75</v>
      </c>
      <c r="E37" s="296"/>
      <c r="F37" s="297"/>
      <c r="G37" s="292">
        <v>0</v>
      </c>
      <c r="H37" s="292"/>
      <c r="I37" s="293"/>
      <c r="J37" s="294"/>
    </row>
    <row r="38" spans="3:10" ht="20.149999999999999" customHeight="1">
      <c r="C38" s="140"/>
      <c r="D38" s="299" t="s">
        <v>76</v>
      </c>
      <c r="E38" s="299"/>
      <c r="F38" s="299"/>
      <c r="G38" s="300">
        <f>IF(SUM(G34:H37)=0,"",SUM(G34:H37))</f>
        <v>1500000</v>
      </c>
      <c r="H38" s="301"/>
      <c r="I38" s="302"/>
      <c r="J38" s="281"/>
    </row>
    <row r="39" spans="3:10" ht="8.15" customHeight="1">
      <c r="C39" s="127"/>
      <c r="D39" s="127"/>
      <c r="E39" s="127"/>
      <c r="F39" s="127"/>
      <c r="G39" s="127"/>
      <c r="H39" s="127"/>
      <c r="I39" s="127"/>
      <c r="J39" s="127"/>
    </row>
    <row r="40" spans="3:10" ht="18" customHeight="1">
      <c r="C40" s="130" t="s">
        <v>176</v>
      </c>
      <c r="D40" s="127"/>
      <c r="E40" s="127"/>
      <c r="F40" s="127"/>
      <c r="G40" s="127"/>
      <c r="H40" s="127"/>
      <c r="I40" s="127"/>
      <c r="J40" s="127"/>
    </row>
    <row r="41" spans="3:10" ht="18" customHeight="1">
      <c r="C41" s="276" t="s">
        <v>126</v>
      </c>
      <c r="D41" s="277"/>
      <c r="E41" s="277"/>
      <c r="F41" s="277"/>
      <c r="G41" s="277"/>
      <c r="H41" s="277"/>
      <c r="I41" s="277"/>
      <c r="J41" s="278"/>
    </row>
    <row r="42" spans="3:10" ht="18" customHeight="1">
      <c r="C42" s="139"/>
      <c r="D42" s="141" t="s">
        <v>6</v>
      </c>
      <c r="E42" s="141" t="s">
        <v>88</v>
      </c>
      <c r="F42" s="141"/>
      <c r="G42" s="141"/>
      <c r="H42" s="141"/>
      <c r="I42" s="141"/>
      <c r="J42" s="142"/>
    </row>
    <row r="43" spans="3:10" ht="24.75" customHeight="1">
      <c r="C43" s="139"/>
      <c r="D43" s="141"/>
      <c r="E43" s="143" t="s">
        <v>84</v>
      </c>
      <c r="F43" s="326"/>
      <c r="G43" s="326"/>
      <c r="H43" s="326"/>
      <c r="I43" s="326"/>
      <c r="J43" s="327"/>
    </row>
    <row r="44" spans="3:10" ht="30" customHeight="1">
      <c r="C44" s="139"/>
      <c r="D44" s="141"/>
      <c r="E44" s="143" t="s">
        <v>85</v>
      </c>
      <c r="F44" s="326"/>
      <c r="G44" s="326"/>
      <c r="H44" s="326"/>
      <c r="I44" s="326"/>
      <c r="J44" s="327"/>
    </row>
    <row r="45" spans="3:10" ht="30.45" customHeight="1">
      <c r="C45" s="139"/>
      <c r="D45" s="141"/>
      <c r="E45" s="143" t="s">
        <v>86</v>
      </c>
      <c r="F45" s="326"/>
      <c r="G45" s="342"/>
      <c r="H45" s="342"/>
      <c r="I45" s="342"/>
      <c r="J45" s="343"/>
    </row>
    <row r="46" spans="3:10" ht="30.45" customHeight="1">
      <c r="C46" s="139"/>
      <c r="D46" s="141"/>
      <c r="E46" s="143" t="s">
        <v>87</v>
      </c>
      <c r="F46" s="326"/>
      <c r="G46" s="326"/>
      <c r="H46" s="326"/>
      <c r="I46" s="326"/>
      <c r="J46" s="327"/>
    </row>
    <row r="47" spans="3:10" ht="18" customHeight="1">
      <c r="C47" s="139"/>
      <c r="D47" s="144" t="s">
        <v>15</v>
      </c>
      <c r="E47" s="141" t="s">
        <v>89</v>
      </c>
      <c r="F47" s="141"/>
      <c r="G47" s="141"/>
      <c r="H47" s="141"/>
      <c r="I47" s="141"/>
      <c r="J47" s="142"/>
    </row>
    <row r="48" spans="3:10" ht="50.15" customHeight="1">
      <c r="C48" s="139"/>
      <c r="D48" s="141"/>
      <c r="E48" s="307"/>
      <c r="F48" s="274"/>
      <c r="G48" s="274"/>
      <c r="H48" s="274"/>
      <c r="I48" s="274"/>
      <c r="J48" s="275"/>
    </row>
    <row r="49" spans="3:10" ht="18" customHeight="1">
      <c r="C49" s="139"/>
      <c r="D49" s="144" t="s">
        <v>8</v>
      </c>
      <c r="E49" s="141" t="s">
        <v>90</v>
      </c>
      <c r="F49" s="141"/>
      <c r="G49" s="141"/>
      <c r="H49" s="141"/>
      <c r="I49" s="141"/>
      <c r="J49" s="142"/>
    </row>
    <row r="50" spans="3:10" ht="60" customHeight="1">
      <c r="C50" s="139"/>
      <c r="D50" s="141"/>
      <c r="E50" s="307"/>
      <c r="F50" s="274"/>
      <c r="G50" s="274"/>
      <c r="H50" s="274"/>
      <c r="I50" s="274"/>
      <c r="J50" s="275"/>
    </row>
    <row r="51" spans="3:10" ht="18" customHeight="1">
      <c r="C51" s="139"/>
      <c r="D51" s="141"/>
      <c r="E51" s="141" t="s">
        <v>67</v>
      </c>
      <c r="F51" s="141"/>
      <c r="G51" s="145" t="s">
        <v>69</v>
      </c>
      <c r="H51" s="146" t="s">
        <v>70</v>
      </c>
      <c r="I51" s="147" t="s">
        <v>71</v>
      </c>
      <c r="J51" s="148" t="s">
        <v>68</v>
      </c>
    </row>
    <row r="52" spans="3:10" ht="18" customHeight="1">
      <c r="C52" s="139"/>
      <c r="D52" s="141"/>
      <c r="E52" s="340"/>
      <c r="F52" s="340"/>
      <c r="G52" s="106"/>
      <c r="H52" s="107"/>
      <c r="I52" s="108"/>
      <c r="J52" s="109" t="str">
        <f>IF(OR(G52="",H52="",I52=""),"",G52*H52*I52)</f>
        <v/>
      </c>
    </row>
    <row r="53" spans="3:10" ht="18" customHeight="1">
      <c r="C53" s="139"/>
      <c r="D53" s="141"/>
      <c r="E53" s="340"/>
      <c r="F53" s="340"/>
      <c r="G53" s="106"/>
      <c r="H53" s="107"/>
      <c r="I53" s="108"/>
      <c r="J53" s="109" t="str">
        <f t="shared" ref="J53:J55" si="0">IF(OR(G53="",H53="",I53=""),"",G53*H53*I53)</f>
        <v/>
      </c>
    </row>
    <row r="54" spans="3:10" ht="18" customHeight="1">
      <c r="C54" s="139"/>
      <c r="D54" s="141"/>
      <c r="E54" s="340"/>
      <c r="F54" s="340"/>
      <c r="G54" s="106"/>
      <c r="H54" s="107"/>
      <c r="I54" s="108"/>
      <c r="J54" s="109" t="str">
        <f t="shared" si="0"/>
        <v/>
      </c>
    </row>
    <row r="55" spans="3:10" ht="18" customHeight="1" thickBot="1">
      <c r="C55" s="139"/>
      <c r="D55" s="141"/>
      <c r="E55" s="341"/>
      <c r="F55" s="341"/>
      <c r="G55" s="110"/>
      <c r="H55" s="111"/>
      <c r="I55" s="112"/>
      <c r="J55" s="113" t="str">
        <f t="shared" si="0"/>
        <v/>
      </c>
    </row>
    <row r="56" spans="3:10" ht="18" customHeight="1">
      <c r="C56" s="139"/>
      <c r="D56" s="141"/>
      <c r="E56" s="331" t="s">
        <v>68</v>
      </c>
      <c r="F56" s="332"/>
      <c r="G56" s="332"/>
      <c r="H56" s="332"/>
      <c r="I56" s="333"/>
      <c r="J56" s="149" t="str">
        <f>IF(SUM(J52:J55)=0,"",SUM(J52:J55))</f>
        <v/>
      </c>
    </row>
    <row r="57" spans="3:10" ht="18" customHeight="1">
      <c r="C57" s="139"/>
      <c r="D57" s="144" t="s">
        <v>91</v>
      </c>
      <c r="E57" s="141" t="s">
        <v>94</v>
      </c>
      <c r="F57" s="141"/>
      <c r="G57" s="141"/>
      <c r="H57" s="141"/>
      <c r="I57" s="141"/>
      <c r="J57" s="142"/>
    </row>
    <row r="58" spans="3:10" ht="59.5" customHeight="1">
      <c r="C58" s="140"/>
      <c r="D58" s="150"/>
      <c r="E58" s="307"/>
      <c r="F58" s="274"/>
      <c r="G58" s="274"/>
      <c r="H58" s="274"/>
      <c r="I58" s="274"/>
      <c r="J58" s="275"/>
    </row>
    <row r="59" spans="3:10" ht="18" customHeight="1">
      <c r="C59" s="160" t="s">
        <v>127</v>
      </c>
      <c r="D59" s="161"/>
      <c r="E59" s="161"/>
      <c r="F59" s="161"/>
      <c r="G59" s="161"/>
      <c r="H59" s="161"/>
      <c r="I59" s="161"/>
      <c r="J59" s="162"/>
    </row>
    <row r="60" spans="3:10" ht="18" customHeight="1">
      <c r="C60" s="139"/>
      <c r="D60" s="141" t="s">
        <v>6</v>
      </c>
      <c r="E60" s="141" t="s">
        <v>129</v>
      </c>
      <c r="F60" s="141"/>
      <c r="G60" s="141"/>
      <c r="H60" s="141"/>
      <c r="I60" s="141"/>
      <c r="J60" s="142"/>
    </row>
    <row r="61" spans="3:10" ht="29.5" customHeight="1">
      <c r="C61" s="139"/>
      <c r="D61" s="142"/>
      <c r="E61" s="152" t="s">
        <v>96</v>
      </c>
      <c r="F61" s="265" t="s">
        <v>253</v>
      </c>
      <c r="G61" s="265"/>
      <c r="H61" s="265"/>
      <c r="I61" s="265"/>
      <c r="J61" s="298"/>
    </row>
    <row r="62" spans="3:10" ht="26.15" customHeight="1">
      <c r="C62" s="139"/>
      <c r="D62" s="141"/>
      <c r="E62" s="152" t="s">
        <v>97</v>
      </c>
      <c r="F62" s="265" t="s">
        <v>254</v>
      </c>
      <c r="G62" s="265"/>
      <c r="H62" s="265"/>
      <c r="I62" s="265"/>
      <c r="J62" s="298"/>
    </row>
    <row r="63" spans="3:10" ht="18" customHeight="1">
      <c r="C63" s="139"/>
      <c r="D63" s="141" t="s">
        <v>15</v>
      </c>
      <c r="E63" s="141" t="s">
        <v>130</v>
      </c>
      <c r="F63" s="141"/>
      <c r="G63" s="141"/>
      <c r="H63" s="141"/>
      <c r="I63" s="141"/>
      <c r="J63" s="142"/>
    </row>
    <row r="64" spans="3:10" ht="73.5" customHeight="1">
      <c r="C64" s="139"/>
      <c r="D64" s="141"/>
      <c r="E64" s="248" t="s">
        <v>266</v>
      </c>
      <c r="F64" s="249"/>
      <c r="G64" s="249"/>
      <c r="H64" s="249"/>
      <c r="I64" s="249"/>
      <c r="J64" s="250"/>
    </row>
    <row r="65" spans="3:10" ht="18" customHeight="1">
      <c r="C65" s="139"/>
      <c r="D65" s="144" t="s">
        <v>8</v>
      </c>
      <c r="E65" s="141" t="s">
        <v>131</v>
      </c>
      <c r="F65" s="141"/>
      <c r="G65" s="141"/>
      <c r="H65" s="141"/>
      <c r="I65" s="141"/>
      <c r="J65" s="142"/>
    </row>
    <row r="66" spans="3:10" ht="14.15" customHeight="1">
      <c r="C66" s="139"/>
      <c r="D66" s="141"/>
      <c r="E66" s="308" t="s">
        <v>177</v>
      </c>
      <c r="F66" s="309"/>
      <c r="G66" s="309"/>
      <c r="H66" s="309"/>
      <c r="I66" s="309"/>
      <c r="J66" s="310"/>
    </row>
    <row r="67" spans="3:10" ht="323.25" customHeight="1">
      <c r="C67" s="139"/>
      <c r="D67" s="141"/>
      <c r="E67" s="334" t="s">
        <v>315</v>
      </c>
      <c r="F67" s="335"/>
      <c r="G67" s="335"/>
      <c r="H67" s="335"/>
      <c r="I67" s="335"/>
      <c r="J67" s="336"/>
    </row>
    <row r="68" spans="3:10" ht="155.25" customHeight="1">
      <c r="C68" s="139"/>
      <c r="D68" s="141"/>
      <c r="E68" s="337"/>
      <c r="F68" s="338"/>
      <c r="G68" s="338"/>
      <c r="H68" s="338"/>
      <c r="I68" s="338"/>
      <c r="J68" s="339"/>
    </row>
    <row r="69" spans="3:10" ht="18" customHeight="1">
      <c r="C69" s="139"/>
      <c r="D69" s="144" t="s">
        <v>91</v>
      </c>
      <c r="E69" s="141" t="s">
        <v>132</v>
      </c>
      <c r="F69" s="141"/>
      <c r="G69" s="141"/>
      <c r="H69" s="141"/>
      <c r="I69" s="141"/>
      <c r="J69" s="142"/>
    </row>
    <row r="70" spans="3:10" ht="128.25" customHeight="1">
      <c r="C70" s="139"/>
      <c r="D70" s="141"/>
      <c r="E70" s="248" t="s">
        <v>255</v>
      </c>
      <c r="F70" s="249"/>
      <c r="G70" s="249"/>
      <c r="H70" s="249"/>
      <c r="I70" s="249"/>
      <c r="J70" s="250"/>
    </row>
    <row r="71" spans="3:10" ht="18" customHeight="1">
      <c r="C71" s="139"/>
      <c r="D71" s="144" t="s">
        <v>92</v>
      </c>
      <c r="E71" s="141" t="s">
        <v>95</v>
      </c>
      <c r="F71" s="141"/>
      <c r="G71" s="141"/>
      <c r="H71" s="141"/>
      <c r="I71" s="141"/>
      <c r="J71" s="142"/>
    </row>
    <row r="72" spans="3:10" ht="179.25" customHeight="1">
      <c r="C72" s="140"/>
      <c r="D72" s="150"/>
      <c r="E72" s="248" t="s">
        <v>256</v>
      </c>
      <c r="F72" s="249"/>
      <c r="G72" s="249"/>
      <c r="H72" s="249"/>
      <c r="I72" s="249"/>
      <c r="J72" s="250"/>
    </row>
    <row r="73" spans="3:10" ht="18" customHeight="1">
      <c r="C73" s="160" t="s">
        <v>128</v>
      </c>
      <c r="D73" s="161"/>
      <c r="E73" s="161"/>
      <c r="F73" s="161"/>
      <c r="G73" s="161"/>
      <c r="H73" s="161"/>
      <c r="I73" s="161"/>
      <c r="J73" s="162"/>
    </row>
    <row r="74" spans="3:10" ht="18" customHeight="1">
      <c r="C74" s="139"/>
      <c r="D74" s="141" t="s">
        <v>6</v>
      </c>
      <c r="E74" s="141" t="s">
        <v>93</v>
      </c>
      <c r="F74" s="141"/>
      <c r="G74" s="141"/>
      <c r="H74" s="141"/>
      <c r="I74" s="141"/>
      <c r="J74" s="142"/>
    </row>
    <row r="75" spans="3:10" ht="50.15" customHeight="1">
      <c r="C75" s="139"/>
      <c r="D75" s="141"/>
      <c r="E75" s="307"/>
      <c r="F75" s="268"/>
      <c r="G75" s="268"/>
      <c r="H75" s="268"/>
      <c r="I75" s="268"/>
      <c r="J75" s="269"/>
    </row>
    <row r="76" spans="3:10" ht="18" customHeight="1">
      <c r="C76" s="139"/>
      <c r="D76" s="144" t="s">
        <v>15</v>
      </c>
      <c r="E76" s="141" t="s">
        <v>133</v>
      </c>
      <c r="F76" s="141"/>
      <c r="G76" s="141"/>
      <c r="H76" s="141"/>
      <c r="I76" s="141"/>
      <c r="J76" s="142"/>
    </row>
    <row r="77" spans="3:10" ht="50.15" customHeight="1">
      <c r="C77" s="139"/>
      <c r="D77" s="141"/>
      <c r="E77" s="307"/>
      <c r="F77" s="268"/>
      <c r="G77" s="268"/>
      <c r="H77" s="268"/>
      <c r="I77" s="268"/>
      <c r="J77" s="269"/>
    </row>
    <row r="78" spans="3:10" ht="18" customHeight="1">
      <c r="C78" s="139"/>
      <c r="D78" s="144" t="s">
        <v>8</v>
      </c>
      <c r="E78" s="141" t="s">
        <v>134</v>
      </c>
      <c r="F78" s="141"/>
      <c r="G78" s="141"/>
      <c r="H78" s="141"/>
      <c r="I78" s="141"/>
      <c r="J78" s="142"/>
    </row>
    <row r="79" spans="3:10">
      <c r="C79" s="139"/>
      <c r="D79" s="141"/>
      <c r="E79" s="308" t="s">
        <v>98</v>
      </c>
      <c r="F79" s="309"/>
      <c r="G79" s="309"/>
      <c r="H79" s="309"/>
      <c r="I79" s="309"/>
      <c r="J79" s="310"/>
    </row>
    <row r="80" spans="3:10" ht="38.15" customHeight="1">
      <c r="C80" s="139"/>
      <c r="D80" s="141"/>
      <c r="E80" s="311"/>
      <c r="F80" s="312"/>
      <c r="G80" s="312"/>
      <c r="H80" s="312"/>
      <c r="I80" s="312"/>
      <c r="J80" s="313"/>
    </row>
    <row r="81" spans="3:11">
      <c r="C81" s="139"/>
      <c r="D81" s="141"/>
      <c r="E81" s="308" t="s">
        <v>125</v>
      </c>
      <c r="F81" s="309"/>
      <c r="G81" s="309"/>
      <c r="H81" s="309"/>
      <c r="I81" s="309"/>
      <c r="J81" s="310"/>
    </row>
    <row r="82" spans="3:11" ht="86.25" customHeight="1">
      <c r="C82" s="139"/>
      <c r="D82" s="141"/>
      <c r="E82" s="311"/>
      <c r="F82" s="312"/>
      <c r="G82" s="312"/>
      <c r="H82" s="312"/>
      <c r="I82" s="312"/>
      <c r="J82" s="313"/>
    </row>
    <row r="83" spans="3:11" ht="18" customHeight="1">
      <c r="C83" s="139"/>
      <c r="D83" s="144" t="s">
        <v>91</v>
      </c>
      <c r="E83" s="141" t="s">
        <v>135</v>
      </c>
      <c r="F83" s="141"/>
      <c r="G83" s="141"/>
      <c r="H83" s="141"/>
      <c r="I83" s="141"/>
      <c r="J83" s="142"/>
    </row>
    <row r="84" spans="3:11" ht="50.15" customHeight="1">
      <c r="C84" s="140"/>
      <c r="D84" s="150"/>
      <c r="E84" s="307"/>
      <c r="F84" s="268"/>
      <c r="G84" s="268"/>
      <c r="H84" s="268"/>
      <c r="I84" s="268"/>
      <c r="J84" s="269"/>
    </row>
    <row r="85" spans="3:11" ht="18" customHeight="1">
      <c r="C85" s="139"/>
      <c r="D85" s="144" t="s">
        <v>92</v>
      </c>
      <c r="E85" s="141" t="s">
        <v>95</v>
      </c>
      <c r="F85" s="141"/>
      <c r="G85" s="141"/>
      <c r="H85" s="141"/>
      <c r="I85" s="141"/>
      <c r="J85" s="142"/>
    </row>
    <row r="86" spans="3:11" ht="50.15" customHeight="1">
      <c r="C86" s="140"/>
      <c r="D86" s="150"/>
      <c r="E86" s="307"/>
      <c r="F86" s="268"/>
      <c r="G86" s="268"/>
      <c r="H86" s="268"/>
      <c r="I86" s="268"/>
      <c r="J86" s="269"/>
    </row>
    <row r="87" spans="3:11" ht="8.15" customHeight="1">
      <c r="C87" s="127"/>
      <c r="D87" s="127"/>
      <c r="E87" s="127"/>
      <c r="F87" s="127"/>
      <c r="G87" s="127"/>
      <c r="H87" s="127"/>
      <c r="I87" s="127"/>
      <c r="J87" s="127"/>
    </row>
    <row r="88" spans="3:11" ht="18" customHeight="1">
      <c r="C88" s="187" t="s">
        <v>147</v>
      </c>
      <c r="D88" s="188"/>
      <c r="E88" s="188"/>
      <c r="F88" s="188"/>
      <c r="G88" s="153"/>
      <c r="H88" s="153"/>
      <c r="I88" s="153"/>
      <c r="J88" s="153"/>
    </row>
    <row r="89" spans="3:11" ht="18" customHeight="1">
      <c r="C89" s="257" t="s">
        <v>185</v>
      </c>
      <c r="D89" s="252"/>
      <c r="E89" s="252"/>
      <c r="F89" s="252"/>
      <c r="G89" s="252"/>
      <c r="H89" s="252"/>
      <c r="I89" s="252"/>
      <c r="J89" s="270"/>
      <c r="K89" s="118"/>
    </row>
    <row r="90" spans="3:11" ht="18" customHeight="1">
      <c r="C90" s="139"/>
      <c r="D90" s="134"/>
      <c r="E90" s="154" t="s">
        <v>158</v>
      </c>
      <c r="F90" s="199" t="s">
        <v>246</v>
      </c>
      <c r="G90" s="154" t="s">
        <v>159</v>
      </c>
      <c r="H90" s="314" t="s">
        <v>165</v>
      </c>
      <c r="I90" s="315"/>
      <c r="J90" s="316"/>
      <c r="K90" s="118"/>
    </row>
    <row r="91" spans="3:11" ht="18" customHeight="1">
      <c r="C91" s="151"/>
      <c r="D91" s="157"/>
      <c r="E91" s="154" t="s">
        <v>158</v>
      </c>
      <c r="F91" s="117"/>
      <c r="G91" s="154" t="s">
        <v>159</v>
      </c>
      <c r="H91" s="317"/>
      <c r="I91" s="318"/>
      <c r="J91" s="319"/>
      <c r="K91" s="118"/>
    </row>
    <row r="92" spans="3:11" ht="18" customHeight="1">
      <c r="C92" s="151"/>
      <c r="D92" s="157"/>
      <c r="E92" s="154" t="s">
        <v>158</v>
      </c>
      <c r="F92" s="117"/>
      <c r="G92" s="154" t="s">
        <v>159</v>
      </c>
      <c r="H92" s="320"/>
      <c r="I92" s="321"/>
      <c r="J92" s="322"/>
      <c r="K92" s="118"/>
    </row>
    <row r="93" spans="3:11" ht="18" customHeight="1">
      <c r="C93" s="257" t="s">
        <v>186</v>
      </c>
      <c r="D93" s="252"/>
      <c r="E93" s="252"/>
      <c r="F93" s="252"/>
      <c r="G93" s="270"/>
      <c r="H93" s="314" t="s">
        <v>245</v>
      </c>
      <c r="I93" s="315"/>
      <c r="J93" s="316"/>
    </row>
    <row r="94" spans="3:11" ht="20.149999999999999" customHeight="1">
      <c r="C94" s="257" t="s">
        <v>187</v>
      </c>
      <c r="D94" s="252"/>
      <c r="E94" s="252"/>
      <c r="F94" s="252"/>
      <c r="G94" s="270"/>
      <c r="H94" s="258" t="s">
        <v>208</v>
      </c>
      <c r="I94" s="259"/>
      <c r="J94" s="260"/>
    </row>
    <row r="95" spans="3:11" ht="20.149999999999999" customHeight="1">
      <c r="C95" s="257" t="s">
        <v>188</v>
      </c>
      <c r="D95" s="252"/>
      <c r="E95" s="252"/>
      <c r="F95" s="252"/>
      <c r="G95" s="120"/>
      <c r="H95" s="258" t="s">
        <v>208</v>
      </c>
      <c r="I95" s="259"/>
      <c r="J95" s="260"/>
    </row>
    <row r="96" spans="3:11" ht="20.149999999999999" customHeight="1">
      <c r="C96" s="257" t="s">
        <v>189</v>
      </c>
      <c r="D96" s="252"/>
      <c r="E96" s="252"/>
      <c r="F96" s="252"/>
      <c r="G96" s="120"/>
      <c r="H96" s="304" t="s">
        <v>257</v>
      </c>
      <c r="I96" s="305"/>
      <c r="J96" s="306"/>
    </row>
    <row r="97" spans="3:10" ht="18" customHeight="1">
      <c r="C97" s="324" t="s">
        <v>190</v>
      </c>
      <c r="D97" s="325"/>
      <c r="E97" s="325"/>
      <c r="F97" s="325"/>
      <c r="G97" s="325"/>
      <c r="H97" s="325"/>
      <c r="I97" s="325"/>
      <c r="J97" s="200" t="s">
        <v>208</v>
      </c>
    </row>
    <row r="98" spans="3:10" ht="18" customHeight="1">
      <c r="E98" s="323"/>
      <c r="F98" s="323"/>
      <c r="G98" s="323"/>
      <c r="H98" s="323"/>
      <c r="I98" s="323"/>
    </row>
    <row r="99" spans="3:10" ht="18" customHeight="1"/>
    <row r="100" spans="3:10" ht="18" customHeight="1"/>
    <row r="101" spans="3:10" ht="18" customHeight="1"/>
    <row r="102" spans="3:10" ht="18" customHeight="1"/>
    <row r="103" spans="3:10" ht="18" customHeight="1"/>
    <row r="104" spans="3:10" ht="18" customHeight="1"/>
    <row r="105" spans="3:10" ht="18" customHeight="1"/>
    <row r="106" spans="3:10" ht="18" customHeight="1"/>
    <row r="107" spans="3:10" ht="18" customHeight="1"/>
    <row r="108" spans="3:10" ht="18" customHeight="1"/>
    <row r="109" spans="3:10" ht="18" customHeight="1"/>
    <row r="110" spans="3:10" ht="18" customHeight="1"/>
    <row r="111" spans="3:10" ht="18" customHeight="1"/>
    <row r="112" spans="3:10"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sheetData>
  <sheetProtection formatRows="0" insertColumns="0" selectLockedCells="1"/>
  <mergeCells count="85">
    <mergeCell ref="C17:J17"/>
    <mergeCell ref="D6:J6"/>
    <mergeCell ref="D8:J8"/>
    <mergeCell ref="D12:J12"/>
    <mergeCell ref="D14:J14"/>
    <mergeCell ref="D16:J16"/>
    <mergeCell ref="D18:J18"/>
    <mergeCell ref="C21:J21"/>
    <mergeCell ref="D22:E22"/>
    <mergeCell ref="F22:J22"/>
    <mergeCell ref="D23:E23"/>
    <mergeCell ref="F23:J23"/>
    <mergeCell ref="D31:J31"/>
    <mergeCell ref="D24:E24"/>
    <mergeCell ref="F24:J24"/>
    <mergeCell ref="D25:E25"/>
    <mergeCell ref="F25:J25"/>
    <mergeCell ref="D26:E26"/>
    <mergeCell ref="F26:J26"/>
    <mergeCell ref="D27:E27"/>
    <mergeCell ref="F27:J27"/>
    <mergeCell ref="C28:J28"/>
    <mergeCell ref="D29:J29"/>
    <mergeCell ref="C30:J30"/>
    <mergeCell ref="C32:J32"/>
    <mergeCell ref="D33:F33"/>
    <mergeCell ref="G33:H33"/>
    <mergeCell ref="I33:J33"/>
    <mergeCell ref="D34:F34"/>
    <mergeCell ref="G34:H34"/>
    <mergeCell ref="I34:J34"/>
    <mergeCell ref="D35:F35"/>
    <mergeCell ref="G35:H35"/>
    <mergeCell ref="I35:J35"/>
    <mergeCell ref="D36:F36"/>
    <mergeCell ref="G36:H36"/>
    <mergeCell ref="I36:J36"/>
    <mergeCell ref="E48:J48"/>
    <mergeCell ref="D37:F37"/>
    <mergeCell ref="G37:H37"/>
    <mergeCell ref="I37:J37"/>
    <mergeCell ref="D38:F38"/>
    <mergeCell ref="G38:H38"/>
    <mergeCell ref="I38:J38"/>
    <mergeCell ref="C41:J41"/>
    <mergeCell ref="F43:J43"/>
    <mergeCell ref="F44:J44"/>
    <mergeCell ref="F45:J45"/>
    <mergeCell ref="F46:J46"/>
    <mergeCell ref="E67:J68"/>
    <mergeCell ref="E50:J50"/>
    <mergeCell ref="E52:F52"/>
    <mergeCell ref="E53:F53"/>
    <mergeCell ref="E54:F54"/>
    <mergeCell ref="E55:F55"/>
    <mergeCell ref="E56:I56"/>
    <mergeCell ref="E58:J58"/>
    <mergeCell ref="F61:J61"/>
    <mergeCell ref="F62:J62"/>
    <mergeCell ref="E64:J64"/>
    <mergeCell ref="E66:J66"/>
    <mergeCell ref="H90:J90"/>
    <mergeCell ref="E70:J70"/>
    <mergeCell ref="E72:J72"/>
    <mergeCell ref="E75:J75"/>
    <mergeCell ref="E77:J77"/>
    <mergeCell ref="E79:J79"/>
    <mergeCell ref="E80:J80"/>
    <mergeCell ref="E81:J81"/>
    <mergeCell ref="E82:J82"/>
    <mergeCell ref="E84:J84"/>
    <mergeCell ref="E86:J86"/>
    <mergeCell ref="C89:J89"/>
    <mergeCell ref="E98:I98"/>
    <mergeCell ref="H91:J91"/>
    <mergeCell ref="H92:J92"/>
    <mergeCell ref="C93:G93"/>
    <mergeCell ref="H93:J93"/>
    <mergeCell ref="C94:G94"/>
    <mergeCell ref="H94:J94"/>
    <mergeCell ref="C95:F95"/>
    <mergeCell ref="H95:J95"/>
    <mergeCell ref="C96:F96"/>
    <mergeCell ref="H96:J96"/>
    <mergeCell ref="C97:I97"/>
  </mergeCells>
  <phoneticPr fontId="4"/>
  <conditionalFormatting sqref="C41:J58 C73:J78 C79:E82 C83:J86">
    <cfRule type="expression" dxfId="64" priority="13">
      <formula>$I$2="Ｂ"</formula>
    </cfRule>
  </conditionalFormatting>
  <conditionalFormatting sqref="C41:J58">
    <cfRule type="expression" dxfId="63" priority="9">
      <formula>$I$2="Ｂ＋Ｃ"</formula>
    </cfRule>
  </conditionalFormatting>
  <conditionalFormatting sqref="C41:J65 C66:E67 C68:D68 C69:J72">
    <cfRule type="expression" dxfId="62" priority="14">
      <formula>$I$2="Ｃ"</formula>
    </cfRule>
  </conditionalFormatting>
  <conditionalFormatting sqref="C59:J65 C66:E67 C68:D68 C69:J72">
    <cfRule type="expression" dxfId="61" priority="10">
      <formula>$I$2="Ａ＋Ｃ"</formula>
    </cfRule>
  </conditionalFormatting>
  <conditionalFormatting sqref="C59:J65 C66:E67 C68:D68 C69:J78 C79:E82 C83:J86">
    <cfRule type="expression" dxfId="60" priority="12">
      <formula>$I$2="Ａ"</formula>
    </cfRule>
  </conditionalFormatting>
  <conditionalFormatting sqref="C73:J78 C79:E82 C83:J86">
    <cfRule type="expression" dxfId="59" priority="11">
      <formula>$I$2="Ａ＋Ｂ"</formula>
    </cfRule>
  </conditionalFormatting>
  <conditionalFormatting sqref="D6">
    <cfRule type="containsBlanks" dxfId="58" priority="2">
      <formula>LEN(TRIM(D6))=0</formula>
    </cfRule>
  </conditionalFormatting>
  <conditionalFormatting sqref="D8">
    <cfRule type="containsBlanks" dxfId="57" priority="1">
      <formula>LEN(TRIM(D8))=0</formula>
    </cfRule>
  </conditionalFormatting>
  <conditionalFormatting sqref="F90:F92">
    <cfRule type="containsBlanks" dxfId="56" priority="5">
      <formula>LEN(TRIM(F90))=0</formula>
    </cfRule>
    <cfRule type="containsBlanks" dxfId="55" priority="8">
      <formula>LEN(TRIM(F90))=0</formula>
    </cfRule>
  </conditionalFormatting>
  <conditionalFormatting sqref="F43:J46 E48 E50 E52:I55 E58 F61:J62 E64 E66:J68 E70 E72 E75 E77 E79:E80 E81:J82 E84 E86 D14 D16 D18 F22:J22 F23 F24:J27 D29 D31 G34:H37 H90:H93">
    <cfRule type="containsBlanks" dxfId="54" priority="15">
      <formula>LEN(TRIM(D14))=0</formula>
    </cfRule>
  </conditionalFormatting>
  <conditionalFormatting sqref="H90:J96">
    <cfRule type="containsBlanks" dxfId="53" priority="4">
      <formula>LEN(TRIM(H90))=0</formula>
    </cfRule>
  </conditionalFormatting>
  <conditionalFormatting sqref="J97">
    <cfRule type="containsBlanks" dxfId="52" priority="3">
      <formula>LEN(TRIM(J97))=0</formula>
    </cfRule>
  </conditionalFormatting>
  <dataValidations count="6">
    <dataValidation type="list" allowBlank="1" showInputMessage="1" showErrorMessage="1" sqref="H92:J92" xr:uid="{E6741DA2-0B57-40F4-8E12-D00B539F348C}">
      <formula1>INDIRECT("_"&amp;$F$92)</formula1>
    </dataValidation>
    <dataValidation type="list" allowBlank="1" showInputMessage="1" showErrorMessage="1" sqref="H91:J91" xr:uid="{80589ADA-1F5C-462E-81FA-33F544DAAC6E}">
      <formula1>INDIRECT("_"&amp;$F$91)</formula1>
    </dataValidation>
    <dataValidation type="list" allowBlank="1" showInputMessage="1" showErrorMessage="1" sqref="H90:J90" xr:uid="{518E515C-7D77-487A-852B-A2E47E8F49FF}">
      <formula1>INDIRECT("_"&amp;$F$90)</formula1>
    </dataValidation>
    <dataValidation type="list" allowBlank="1" showInputMessage="1" showErrorMessage="1" sqref="F90:F92" xr:uid="{8DA8A315-F0C4-4874-8761-45A1CE6C2310}">
      <formula1>"2025年度,2024年度,2023年度,2022年度"</formula1>
    </dataValidation>
    <dataValidation type="list" errorStyle="warning" allowBlank="1" showInputMessage="1" showErrorMessage="1" error="○または×を入力してください。" sqref="H96:J96" xr:uid="{5393F52E-2F1A-48DE-8297-7161583EAB1D}">
      <formula1>"機構ＨＰ,ＤＸコンソのメルマガ,県広報,新聞広告,Web広告（LINE広告等）,ベンダーからの紹介,その他"</formula1>
    </dataValidation>
    <dataValidation type="list" errorStyle="warning" allowBlank="1" showInputMessage="1" showErrorMessage="1" error="○または×を入力してください。" sqref="H94:J95 J97" xr:uid="{4C7485B9-5264-41B7-9B8F-3CE29FE6EB3D}">
      <formula1>"○,×"</formula1>
    </dataValidation>
  </dataValidations>
  <pageMargins left="0.39370078740157483" right="0.39370078740157483" top="0.39370078740157483" bottom="0.39370078740157483" header="0.19685039370078741" footer="0.19685039370078741"/>
  <pageSetup paperSize="9" scale="98" orientation="portrait" r:id="rId1"/>
  <rowBreaks count="4" manualBreakCount="4">
    <brk id="27" min="2" max="9" man="1"/>
    <brk id="58" min="2" max="9" man="1"/>
    <brk id="68" min="2" max="9" man="1"/>
    <brk id="72" min="2" max="9"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D3AEE-7967-4ECF-8819-84C125E5C379}">
  <sheetPr>
    <tabColor theme="9" tint="0.79998168889431442"/>
  </sheetPr>
  <dimension ref="C1:L142"/>
  <sheetViews>
    <sheetView view="pageBreakPreview" zoomScaleNormal="100" zoomScaleSheetLayoutView="100" workbookViewId="0">
      <selection activeCell="C2" sqref="C2"/>
    </sheetView>
  </sheetViews>
  <sheetFormatPr defaultColWidth="8.640625" defaultRowHeight="14.15"/>
  <cols>
    <col min="1" max="1" width="1.85546875" style="55" customWidth="1"/>
    <col min="2" max="2" width="2" style="55" customWidth="1"/>
    <col min="3" max="3" width="2.7109375" style="55" customWidth="1"/>
    <col min="4" max="4" width="2.85546875" style="55" customWidth="1"/>
    <col min="5" max="5" width="12.140625" style="55" customWidth="1"/>
    <col min="6" max="6" width="17.85546875" style="55" customWidth="1"/>
    <col min="7" max="10" width="11.640625" style="55" customWidth="1"/>
    <col min="11" max="11" width="1.85546875" style="55" customWidth="1"/>
    <col min="12" max="16384" width="8.640625" style="55"/>
  </cols>
  <sheetData>
    <row r="1" spans="3:12" ht="9.65" customHeight="1"/>
    <row r="2" spans="3:12" ht="18" customHeight="1">
      <c r="C2" s="125" t="s">
        <v>106</v>
      </c>
      <c r="D2" s="126"/>
      <c r="E2" s="126"/>
      <c r="F2" s="127"/>
      <c r="G2" s="127"/>
      <c r="H2" s="128" t="s">
        <v>79</v>
      </c>
      <c r="I2" s="129" t="s">
        <v>116</v>
      </c>
      <c r="J2" s="127"/>
    </row>
    <row r="3" spans="3:12" ht="8.15" customHeight="1">
      <c r="C3" s="127"/>
      <c r="D3" s="127"/>
      <c r="E3" s="127"/>
      <c r="F3" s="127"/>
      <c r="G3" s="127"/>
      <c r="H3" s="127"/>
      <c r="I3" s="127"/>
      <c r="J3" s="127"/>
    </row>
    <row r="4" spans="3:12" ht="18" customHeight="1">
      <c r="C4" s="130" t="s">
        <v>144</v>
      </c>
      <c r="D4" s="127"/>
      <c r="E4" s="127"/>
      <c r="F4" s="127"/>
      <c r="G4" s="127"/>
      <c r="H4" s="127"/>
      <c r="I4" s="127"/>
      <c r="J4" s="127"/>
    </row>
    <row r="5" spans="3:12" ht="18" customHeight="1">
      <c r="C5" s="122" t="s">
        <v>191</v>
      </c>
      <c r="D5" s="131"/>
      <c r="E5" s="131"/>
      <c r="F5" s="131"/>
      <c r="G5" s="131"/>
      <c r="H5" s="131"/>
      <c r="I5" s="131"/>
      <c r="J5" s="132"/>
    </row>
    <row r="6" spans="3:12" ht="69.75" customHeight="1">
      <c r="C6" s="133"/>
      <c r="D6" s="248" t="s">
        <v>281</v>
      </c>
      <c r="E6" s="249"/>
      <c r="F6" s="249"/>
      <c r="G6" s="249"/>
      <c r="H6" s="249"/>
      <c r="I6" s="249"/>
      <c r="J6" s="250"/>
    </row>
    <row r="7" spans="3:12" ht="18" customHeight="1">
      <c r="C7" s="121" t="s">
        <v>192</v>
      </c>
      <c r="D7" s="134"/>
      <c r="E7" s="134"/>
      <c r="F7" s="134"/>
      <c r="G7" s="134"/>
      <c r="H7" s="134"/>
      <c r="I7" s="134"/>
      <c r="J7" s="135"/>
    </row>
    <row r="8" spans="3:12" ht="60" customHeight="1">
      <c r="C8" s="155"/>
      <c r="D8" s="248" t="s">
        <v>327</v>
      </c>
      <c r="E8" s="249"/>
      <c r="F8" s="249"/>
      <c r="G8" s="249"/>
      <c r="H8" s="249"/>
      <c r="I8" s="249"/>
      <c r="J8" s="250"/>
      <c r="K8" s="158"/>
      <c r="L8" s="159"/>
    </row>
    <row r="9" spans="3:12" ht="7.5" customHeight="1">
      <c r="C9" s="127"/>
      <c r="D9" s="136"/>
      <c r="E9" s="136"/>
      <c r="F9" s="136"/>
      <c r="G9" s="136"/>
      <c r="H9" s="136"/>
      <c r="I9" s="136"/>
      <c r="J9" s="136"/>
    </row>
    <row r="10" spans="3:12" ht="18" customHeight="1">
      <c r="C10" s="130" t="s">
        <v>174</v>
      </c>
      <c r="D10" s="127"/>
      <c r="E10" s="127"/>
      <c r="F10" s="127"/>
      <c r="G10" s="127"/>
      <c r="H10" s="127"/>
      <c r="I10" s="127"/>
      <c r="J10" s="127"/>
    </row>
    <row r="11" spans="3:12" ht="18" customHeight="1">
      <c r="C11" s="122" t="s">
        <v>193</v>
      </c>
      <c r="D11" s="131"/>
      <c r="E11" s="131"/>
      <c r="F11" s="131"/>
      <c r="G11" s="131"/>
      <c r="H11" s="131"/>
      <c r="I11" s="131"/>
      <c r="J11" s="132"/>
    </row>
    <row r="12" spans="3:12" ht="32.700000000000003" customHeight="1">
      <c r="C12" s="133"/>
      <c r="D12" s="271" t="s">
        <v>337</v>
      </c>
      <c r="E12" s="272"/>
      <c r="F12" s="272"/>
      <c r="G12" s="272"/>
      <c r="H12" s="272"/>
      <c r="I12" s="272"/>
      <c r="J12" s="273"/>
    </row>
    <row r="13" spans="3:12" ht="18" customHeight="1">
      <c r="C13" s="121" t="s">
        <v>194</v>
      </c>
      <c r="D13" s="134"/>
      <c r="E13" s="134"/>
      <c r="F13" s="134"/>
      <c r="G13" s="134"/>
      <c r="H13" s="134"/>
      <c r="I13" s="134"/>
      <c r="J13" s="137"/>
    </row>
    <row r="14" spans="3:12" ht="69.75" customHeight="1">
      <c r="C14" s="133"/>
      <c r="D14" s="248" t="s">
        <v>282</v>
      </c>
      <c r="E14" s="249"/>
      <c r="F14" s="249"/>
      <c r="G14" s="249"/>
      <c r="H14" s="249"/>
      <c r="I14" s="249"/>
      <c r="J14" s="250"/>
    </row>
    <row r="15" spans="3:12" ht="18" customHeight="1">
      <c r="C15" s="121" t="s">
        <v>195</v>
      </c>
      <c r="D15" s="134"/>
      <c r="E15" s="134"/>
      <c r="F15" s="134"/>
      <c r="G15" s="134"/>
      <c r="H15" s="134"/>
      <c r="I15" s="134"/>
      <c r="J15" s="137"/>
    </row>
    <row r="16" spans="3:12" ht="60" customHeight="1">
      <c r="C16" s="156"/>
      <c r="D16" s="248" t="s">
        <v>320</v>
      </c>
      <c r="E16" s="249"/>
      <c r="F16" s="249"/>
      <c r="G16" s="249"/>
      <c r="H16" s="249"/>
      <c r="I16" s="249"/>
      <c r="J16" s="250"/>
    </row>
    <row r="17" spans="3:10" ht="18" customHeight="1">
      <c r="C17" s="251" t="s">
        <v>196</v>
      </c>
      <c r="D17" s="252"/>
      <c r="E17" s="252"/>
      <c r="F17" s="252"/>
      <c r="G17" s="252"/>
      <c r="H17" s="252"/>
      <c r="I17" s="252"/>
      <c r="J17" s="253"/>
    </row>
    <row r="18" spans="3:10" ht="133.5" customHeight="1">
      <c r="C18" s="138"/>
      <c r="D18" s="248" t="s">
        <v>258</v>
      </c>
      <c r="E18" s="249"/>
      <c r="F18" s="249"/>
      <c r="G18" s="249"/>
      <c r="H18" s="249"/>
      <c r="I18" s="249"/>
      <c r="J18" s="250"/>
    </row>
    <row r="19" spans="3:10" ht="8.15" customHeight="1">
      <c r="C19" s="127"/>
      <c r="D19" s="127"/>
      <c r="E19" s="127"/>
      <c r="F19" s="127"/>
      <c r="G19" s="127"/>
      <c r="H19" s="127"/>
      <c r="I19" s="127"/>
      <c r="J19" s="127"/>
    </row>
    <row r="20" spans="3:10" ht="18" customHeight="1">
      <c r="C20" s="130" t="s">
        <v>175</v>
      </c>
      <c r="D20" s="127"/>
      <c r="E20" s="127"/>
      <c r="F20" s="127"/>
      <c r="G20" s="127"/>
      <c r="H20" s="127"/>
      <c r="I20" s="127"/>
      <c r="J20" s="127"/>
    </row>
    <row r="21" spans="3:10" ht="18" customHeight="1">
      <c r="C21" s="276" t="s">
        <v>197</v>
      </c>
      <c r="D21" s="277"/>
      <c r="E21" s="277"/>
      <c r="F21" s="277"/>
      <c r="G21" s="277"/>
      <c r="H21" s="277"/>
      <c r="I21" s="277"/>
      <c r="J21" s="278"/>
    </row>
    <row r="22" spans="3:10" ht="29.15" customHeight="1">
      <c r="C22" s="139"/>
      <c r="D22" s="261" t="s">
        <v>145</v>
      </c>
      <c r="E22" s="262"/>
      <c r="F22" s="255" t="s">
        <v>338</v>
      </c>
      <c r="G22" s="263"/>
      <c r="H22" s="263"/>
      <c r="I22" s="263"/>
      <c r="J22" s="264"/>
    </row>
    <row r="23" spans="3:10" ht="29.15" customHeight="1">
      <c r="C23" s="139"/>
      <c r="D23" s="261" t="s">
        <v>146</v>
      </c>
      <c r="E23" s="262"/>
      <c r="F23" s="254" t="s">
        <v>339</v>
      </c>
      <c r="G23" s="255"/>
      <c r="H23" s="255"/>
      <c r="I23" s="255"/>
      <c r="J23" s="256"/>
    </row>
    <row r="24" spans="3:10" ht="29.15" customHeight="1">
      <c r="C24" s="139"/>
      <c r="D24" s="261" t="s">
        <v>80</v>
      </c>
      <c r="E24" s="262"/>
      <c r="F24" s="265" t="s">
        <v>340</v>
      </c>
      <c r="G24" s="266"/>
      <c r="H24" s="266"/>
      <c r="I24" s="266"/>
      <c r="J24" s="267"/>
    </row>
    <row r="25" spans="3:10" ht="29.15" customHeight="1">
      <c r="C25" s="139"/>
      <c r="D25" s="261" t="s">
        <v>81</v>
      </c>
      <c r="E25" s="262"/>
      <c r="F25" s="265" t="s">
        <v>341</v>
      </c>
      <c r="G25" s="266"/>
      <c r="H25" s="266"/>
      <c r="I25" s="266"/>
      <c r="J25" s="267"/>
    </row>
    <row r="26" spans="3:10" ht="29.15" customHeight="1">
      <c r="C26" s="139"/>
      <c r="D26" s="261" t="s">
        <v>82</v>
      </c>
      <c r="E26" s="262"/>
      <c r="F26" s="265" t="s">
        <v>342</v>
      </c>
      <c r="G26" s="266"/>
      <c r="H26" s="266"/>
      <c r="I26" s="266"/>
      <c r="J26" s="267"/>
    </row>
    <row r="27" spans="3:10" ht="29.15" customHeight="1">
      <c r="C27" s="139"/>
      <c r="D27" s="261" t="s">
        <v>83</v>
      </c>
      <c r="E27" s="262"/>
      <c r="F27" s="265" t="s">
        <v>336</v>
      </c>
      <c r="G27" s="266"/>
      <c r="H27" s="266"/>
      <c r="I27" s="266"/>
      <c r="J27" s="267"/>
    </row>
    <row r="28" spans="3:10" ht="18" customHeight="1">
      <c r="C28" s="257" t="s">
        <v>198</v>
      </c>
      <c r="D28" s="252"/>
      <c r="E28" s="252"/>
      <c r="F28" s="252"/>
      <c r="G28" s="252"/>
      <c r="H28" s="252"/>
      <c r="I28" s="252"/>
      <c r="J28" s="270"/>
    </row>
    <row r="29" spans="3:10" ht="89.25" customHeight="1">
      <c r="C29" s="139"/>
      <c r="D29" s="248" t="s">
        <v>260</v>
      </c>
      <c r="E29" s="249"/>
      <c r="F29" s="249"/>
      <c r="G29" s="249"/>
      <c r="H29" s="249"/>
      <c r="I29" s="249"/>
      <c r="J29" s="250"/>
    </row>
    <row r="30" spans="3:10" ht="18" customHeight="1">
      <c r="C30" s="257" t="s">
        <v>199</v>
      </c>
      <c r="D30" s="252"/>
      <c r="E30" s="252"/>
      <c r="F30" s="252"/>
      <c r="G30" s="252"/>
      <c r="H30" s="252"/>
      <c r="I30" s="252"/>
      <c r="J30" s="270"/>
    </row>
    <row r="31" spans="3:10" ht="213" customHeight="1">
      <c r="C31" s="139"/>
      <c r="D31" s="248" t="s">
        <v>252</v>
      </c>
      <c r="E31" s="268"/>
      <c r="F31" s="268"/>
      <c r="G31" s="268"/>
      <c r="H31" s="268"/>
      <c r="I31" s="268"/>
      <c r="J31" s="269"/>
    </row>
    <row r="32" spans="3:10" ht="18" customHeight="1">
      <c r="C32" s="257" t="s">
        <v>200</v>
      </c>
      <c r="D32" s="252"/>
      <c r="E32" s="252"/>
      <c r="F32" s="252"/>
      <c r="G32" s="252"/>
      <c r="H32" s="252"/>
      <c r="I32" s="252"/>
      <c r="J32" s="270"/>
    </row>
    <row r="33" spans="3:10" ht="20.149999999999999" customHeight="1">
      <c r="C33" s="139"/>
      <c r="D33" s="279" t="s">
        <v>79</v>
      </c>
      <c r="E33" s="279"/>
      <c r="F33" s="280"/>
      <c r="G33" s="279" t="s">
        <v>77</v>
      </c>
      <c r="H33" s="279"/>
      <c r="I33" s="281" t="s">
        <v>78</v>
      </c>
      <c r="J33" s="279"/>
    </row>
    <row r="34" spans="3:10" ht="20.149999999999999" customHeight="1">
      <c r="C34" s="139"/>
      <c r="D34" s="282" t="s">
        <v>72</v>
      </c>
      <c r="E34" s="282"/>
      <c r="F34" s="283"/>
      <c r="G34" s="284">
        <v>500000</v>
      </c>
      <c r="H34" s="284"/>
      <c r="I34" s="348"/>
      <c r="J34" s="349"/>
    </row>
    <row r="35" spans="3:10" ht="20.149999999999999" customHeight="1">
      <c r="C35" s="139"/>
      <c r="D35" s="287" t="s">
        <v>73</v>
      </c>
      <c r="E35" s="287"/>
      <c r="F35" s="288"/>
      <c r="G35" s="289">
        <v>500000</v>
      </c>
      <c r="H35" s="289"/>
      <c r="I35" s="290" t="s">
        <v>234</v>
      </c>
      <c r="J35" s="291"/>
    </row>
    <row r="36" spans="3:10" ht="20.149999999999999" customHeight="1">
      <c r="C36" s="139"/>
      <c r="D36" s="287" t="s">
        <v>74</v>
      </c>
      <c r="E36" s="287"/>
      <c r="F36" s="288"/>
      <c r="G36" s="289">
        <v>500000</v>
      </c>
      <c r="H36" s="289"/>
      <c r="I36" s="290" t="s">
        <v>235</v>
      </c>
      <c r="J36" s="291"/>
    </row>
    <row r="37" spans="3:10" ht="20.149999999999999" customHeight="1">
      <c r="C37" s="139"/>
      <c r="D37" s="296" t="s">
        <v>75</v>
      </c>
      <c r="E37" s="296"/>
      <c r="F37" s="297"/>
      <c r="G37" s="292">
        <v>0</v>
      </c>
      <c r="H37" s="292"/>
      <c r="I37" s="346"/>
      <c r="J37" s="347"/>
    </row>
    <row r="38" spans="3:10" ht="20.149999999999999" customHeight="1">
      <c r="C38" s="140"/>
      <c r="D38" s="299" t="s">
        <v>76</v>
      </c>
      <c r="E38" s="299"/>
      <c r="F38" s="299"/>
      <c r="G38" s="300">
        <f>IF(SUM(G34:H37)=0,"",SUM(G34:H37))</f>
        <v>1500000</v>
      </c>
      <c r="H38" s="301"/>
      <c r="I38" s="302"/>
      <c r="J38" s="281"/>
    </row>
    <row r="39" spans="3:10" ht="8.15" customHeight="1">
      <c r="C39" s="127"/>
      <c r="D39" s="127"/>
      <c r="E39" s="127"/>
      <c r="F39" s="127"/>
      <c r="G39" s="127"/>
      <c r="H39" s="127"/>
      <c r="I39" s="127"/>
      <c r="J39" s="127"/>
    </row>
    <row r="40" spans="3:10" ht="18" customHeight="1">
      <c r="C40" s="130" t="s">
        <v>176</v>
      </c>
      <c r="D40" s="127"/>
      <c r="E40" s="127"/>
      <c r="F40" s="127"/>
      <c r="G40" s="127"/>
      <c r="H40" s="127"/>
      <c r="I40" s="127"/>
      <c r="J40" s="127"/>
    </row>
    <row r="41" spans="3:10" ht="18" customHeight="1">
      <c r="C41" s="276" t="s">
        <v>126</v>
      </c>
      <c r="D41" s="277"/>
      <c r="E41" s="277"/>
      <c r="F41" s="277"/>
      <c r="G41" s="277"/>
      <c r="H41" s="277"/>
      <c r="I41" s="277"/>
      <c r="J41" s="278"/>
    </row>
    <row r="42" spans="3:10" ht="18" customHeight="1">
      <c r="C42" s="139"/>
      <c r="D42" s="141" t="s">
        <v>6</v>
      </c>
      <c r="E42" s="141" t="s">
        <v>88</v>
      </c>
      <c r="F42" s="141"/>
      <c r="G42" s="141"/>
      <c r="H42" s="141"/>
      <c r="I42" s="141"/>
      <c r="J42" s="142"/>
    </row>
    <row r="43" spans="3:10" ht="24.75" customHeight="1">
      <c r="C43" s="139"/>
      <c r="D43" s="141"/>
      <c r="E43" s="143" t="s">
        <v>84</v>
      </c>
      <c r="F43" s="326"/>
      <c r="G43" s="326"/>
      <c r="H43" s="326"/>
      <c r="I43" s="326"/>
      <c r="J43" s="327"/>
    </row>
    <row r="44" spans="3:10" ht="30" customHeight="1">
      <c r="C44" s="139"/>
      <c r="D44" s="141"/>
      <c r="E44" s="143" t="s">
        <v>85</v>
      </c>
      <c r="F44" s="326"/>
      <c r="G44" s="326"/>
      <c r="H44" s="326"/>
      <c r="I44" s="326"/>
      <c r="J44" s="327"/>
    </row>
    <row r="45" spans="3:10" ht="30.45" customHeight="1">
      <c r="C45" s="139"/>
      <c r="D45" s="141"/>
      <c r="E45" s="143" t="s">
        <v>86</v>
      </c>
      <c r="F45" s="326"/>
      <c r="G45" s="342"/>
      <c r="H45" s="342"/>
      <c r="I45" s="342"/>
      <c r="J45" s="343"/>
    </row>
    <row r="46" spans="3:10" ht="30.45" customHeight="1">
      <c r="C46" s="139"/>
      <c r="D46" s="141"/>
      <c r="E46" s="143" t="s">
        <v>87</v>
      </c>
      <c r="F46" s="326"/>
      <c r="G46" s="326"/>
      <c r="H46" s="326"/>
      <c r="I46" s="326"/>
      <c r="J46" s="327"/>
    </row>
    <row r="47" spans="3:10" ht="18" customHeight="1">
      <c r="C47" s="139"/>
      <c r="D47" s="144" t="s">
        <v>15</v>
      </c>
      <c r="E47" s="141" t="s">
        <v>89</v>
      </c>
      <c r="F47" s="141"/>
      <c r="G47" s="141"/>
      <c r="H47" s="141"/>
      <c r="I47" s="141"/>
      <c r="J47" s="142"/>
    </row>
    <row r="48" spans="3:10" ht="50.15" customHeight="1">
      <c r="C48" s="139"/>
      <c r="D48" s="141"/>
      <c r="E48" s="307"/>
      <c r="F48" s="274"/>
      <c r="G48" s="274"/>
      <c r="H48" s="274"/>
      <c r="I48" s="274"/>
      <c r="J48" s="275"/>
    </row>
    <row r="49" spans="3:10" ht="18" customHeight="1">
      <c r="C49" s="139"/>
      <c r="D49" s="144" t="s">
        <v>8</v>
      </c>
      <c r="E49" s="141" t="s">
        <v>90</v>
      </c>
      <c r="F49" s="141"/>
      <c r="G49" s="141"/>
      <c r="H49" s="141"/>
      <c r="I49" s="141"/>
      <c r="J49" s="142"/>
    </row>
    <row r="50" spans="3:10" ht="60" customHeight="1">
      <c r="C50" s="139"/>
      <c r="D50" s="141"/>
      <c r="E50" s="307"/>
      <c r="F50" s="274"/>
      <c r="G50" s="274"/>
      <c r="H50" s="274"/>
      <c r="I50" s="274"/>
      <c r="J50" s="275"/>
    </row>
    <row r="51" spans="3:10" ht="18" customHeight="1">
      <c r="C51" s="139"/>
      <c r="D51" s="141"/>
      <c r="E51" s="141" t="s">
        <v>67</v>
      </c>
      <c r="F51" s="141"/>
      <c r="G51" s="145" t="s">
        <v>69</v>
      </c>
      <c r="H51" s="146" t="s">
        <v>70</v>
      </c>
      <c r="I51" s="147" t="s">
        <v>71</v>
      </c>
      <c r="J51" s="148" t="s">
        <v>68</v>
      </c>
    </row>
    <row r="52" spans="3:10" ht="18" customHeight="1">
      <c r="C52" s="139"/>
      <c r="D52" s="141"/>
      <c r="E52" s="340"/>
      <c r="F52" s="340"/>
      <c r="G52" s="106"/>
      <c r="H52" s="107"/>
      <c r="I52" s="108"/>
      <c r="J52" s="109" t="str">
        <f>IF(OR(G52="",H52="",I52=""),"",G52*H52*I52)</f>
        <v/>
      </c>
    </row>
    <row r="53" spans="3:10" ht="18" customHeight="1">
      <c r="C53" s="139"/>
      <c r="D53" s="141"/>
      <c r="E53" s="340"/>
      <c r="F53" s="340"/>
      <c r="G53" s="106"/>
      <c r="H53" s="107"/>
      <c r="I53" s="108"/>
      <c r="J53" s="109" t="str">
        <f t="shared" ref="J53:J55" si="0">IF(OR(G53="",H53="",I53=""),"",G53*H53*I53)</f>
        <v/>
      </c>
    </row>
    <row r="54" spans="3:10" ht="18" customHeight="1">
      <c r="C54" s="139"/>
      <c r="D54" s="141"/>
      <c r="E54" s="340"/>
      <c r="F54" s="340"/>
      <c r="G54" s="106"/>
      <c r="H54" s="107"/>
      <c r="I54" s="108"/>
      <c r="J54" s="109" t="str">
        <f t="shared" si="0"/>
        <v/>
      </c>
    </row>
    <row r="55" spans="3:10" ht="18" customHeight="1" thickBot="1">
      <c r="C55" s="139"/>
      <c r="D55" s="141"/>
      <c r="E55" s="341"/>
      <c r="F55" s="341"/>
      <c r="G55" s="110"/>
      <c r="H55" s="111"/>
      <c r="I55" s="112"/>
      <c r="J55" s="113" t="str">
        <f t="shared" si="0"/>
        <v/>
      </c>
    </row>
    <row r="56" spans="3:10" ht="18" customHeight="1">
      <c r="C56" s="139"/>
      <c r="D56" s="141"/>
      <c r="E56" s="331" t="s">
        <v>68</v>
      </c>
      <c r="F56" s="332"/>
      <c r="G56" s="332"/>
      <c r="H56" s="332"/>
      <c r="I56" s="333"/>
      <c r="J56" s="149" t="str">
        <f>IF(SUM(J52:J55)=0,"",SUM(J52:J55))</f>
        <v/>
      </c>
    </row>
    <row r="57" spans="3:10" ht="18" customHeight="1">
      <c r="C57" s="139"/>
      <c r="D57" s="144" t="s">
        <v>91</v>
      </c>
      <c r="E57" s="141" t="s">
        <v>94</v>
      </c>
      <c r="F57" s="141"/>
      <c r="G57" s="141"/>
      <c r="H57" s="141"/>
      <c r="I57" s="141"/>
      <c r="J57" s="142"/>
    </row>
    <row r="58" spans="3:10" ht="59.5" customHeight="1">
      <c r="C58" s="140"/>
      <c r="D58" s="150"/>
      <c r="E58" s="307"/>
      <c r="F58" s="274"/>
      <c r="G58" s="274"/>
      <c r="H58" s="274"/>
      <c r="I58" s="274"/>
      <c r="J58" s="275"/>
    </row>
    <row r="59" spans="3:10" ht="18" customHeight="1">
      <c r="C59" s="160" t="s">
        <v>127</v>
      </c>
      <c r="D59" s="161"/>
      <c r="E59" s="161"/>
      <c r="F59" s="161"/>
      <c r="G59" s="161"/>
      <c r="H59" s="161"/>
      <c r="I59" s="161"/>
      <c r="J59" s="162"/>
    </row>
    <row r="60" spans="3:10" ht="18" customHeight="1">
      <c r="C60" s="139"/>
      <c r="D60" s="141" t="s">
        <v>6</v>
      </c>
      <c r="E60" s="141" t="s">
        <v>129</v>
      </c>
      <c r="F60" s="141"/>
      <c r="G60" s="141"/>
      <c r="H60" s="141"/>
      <c r="I60" s="141"/>
      <c r="J60" s="142"/>
    </row>
    <row r="61" spans="3:10" ht="29.5" customHeight="1">
      <c r="C61" s="139"/>
      <c r="D61" s="142"/>
      <c r="E61" s="152" t="s">
        <v>96</v>
      </c>
      <c r="F61" s="326"/>
      <c r="G61" s="326"/>
      <c r="H61" s="326"/>
      <c r="I61" s="326"/>
      <c r="J61" s="327"/>
    </row>
    <row r="62" spans="3:10" ht="26.15" customHeight="1">
      <c r="C62" s="139"/>
      <c r="D62" s="141"/>
      <c r="E62" s="152" t="s">
        <v>97</v>
      </c>
      <c r="F62" s="326"/>
      <c r="G62" s="326"/>
      <c r="H62" s="326"/>
      <c r="I62" s="326"/>
      <c r="J62" s="327"/>
    </row>
    <row r="63" spans="3:10" ht="18" customHeight="1">
      <c r="C63" s="139"/>
      <c r="D63" s="141" t="s">
        <v>15</v>
      </c>
      <c r="E63" s="141" t="s">
        <v>130</v>
      </c>
      <c r="F63" s="141"/>
      <c r="G63" s="141"/>
      <c r="H63" s="141"/>
      <c r="I63" s="141"/>
      <c r="J63" s="142"/>
    </row>
    <row r="64" spans="3:10" ht="60" customHeight="1">
      <c r="C64" s="139"/>
      <c r="D64" s="141"/>
      <c r="E64" s="307"/>
      <c r="F64" s="274"/>
      <c r="G64" s="274"/>
      <c r="H64" s="274"/>
      <c r="I64" s="274"/>
      <c r="J64" s="275"/>
    </row>
    <row r="65" spans="3:10" ht="18" customHeight="1">
      <c r="C65" s="139"/>
      <c r="D65" s="144" t="s">
        <v>8</v>
      </c>
      <c r="E65" s="141" t="s">
        <v>131</v>
      </c>
      <c r="F65" s="141"/>
      <c r="G65" s="141"/>
      <c r="H65" s="141"/>
      <c r="I65" s="141"/>
      <c r="J65" s="142"/>
    </row>
    <row r="66" spans="3:10" ht="14.15" customHeight="1">
      <c r="C66" s="139"/>
      <c r="D66" s="141"/>
      <c r="E66" s="308" t="s">
        <v>177</v>
      </c>
      <c r="F66" s="309"/>
      <c r="G66" s="309"/>
      <c r="H66" s="309"/>
      <c r="I66" s="309"/>
      <c r="J66" s="310"/>
    </row>
    <row r="67" spans="3:10" ht="59.15" customHeight="1">
      <c r="C67" s="139"/>
      <c r="D67" s="141"/>
      <c r="E67" s="328"/>
      <c r="F67" s="329"/>
      <c r="G67" s="329"/>
      <c r="H67" s="329"/>
      <c r="I67" s="329"/>
      <c r="J67" s="330"/>
    </row>
    <row r="68" spans="3:10" ht="10" customHeight="1">
      <c r="C68" s="139"/>
      <c r="D68" s="141"/>
      <c r="E68" s="311"/>
      <c r="F68" s="312"/>
      <c r="G68" s="312"/>
      <c r="H68" s="312"/>
      <c r="I68" s="312"/>
      <c r="J68" s="313"/>
    </row>
    <row r="69" spans="3:10" ht="18" customHeight="1">
      <c r="C69" s="139"/>
      <c r="D69" s="144" t="s">
        <v>91</v>
      </c>
      <c r="E69" s="141" t="s">
        <v>132</v>
      </c>
      <c r="F69" s="141"/>
      <c r="G69" s="141"/>
      <c r="H69" s="141"/>
      <c r="I69" s="141"/>
      <c r="J69" s="142"/>
    </row>
    <row r="70" spans="3:10" ht="60.65" customHeight="1">
      <c r="C70" s="139"/>
      <c r="D70" s="141"/>
      <c r="E70" s="307"/>
      <c r="F70" s="274"/>
      <c r="G70" s="274"/>
      <c r="H70" s="274"/>
      <c r="I70" s="274"/>
      <c r="J70" s="275"/>
    </row>
    <row r="71" spans="3:10" ht="18" customHeight="1">
      <c r="C71" s="139"/>
      <c r="D71" s="144" t="s">
        <v>92</v>
      </c>
      <c r="E71" s="141" t="s">
        <v>95</v>
      </c>
      <c r="F71" s="141"/>
      <c r="G71" s="141"/>
      <c r="H71" s="141"/>
      <c r="I71" s="141"/>
      <c r="J71" s="142"/>
    </row>
    <row r="72" spans="3:10" ht="60" customHeight="1">
      <c r="C72" s="140"/>
      <c r="D72" s="150"/>
      <c r="E72" s="307"/>
      <c r="F72" s="274"/>
      <c r="G72" s="274"/>
      <c r="H72" s="274"/>
      <c r="I72" s="274"/>
      <c r="J72" s="275"/>
    </row>
    <row r="73" spans="3:10" ht="18" customHeight="1">
      <c r="C73" s="160" t="s">
        <v>128</v>
      </c>
      <c r="D73" s="161"/>
      <c r="E73" s="161"/>
      <c r="F73" s="161"/>
      <c r="G73" s="161"/>
      <c r="H73" s="161"/>
      <c r="I73" s="161"/>
      <c r="J73" s="162"/>
    </row>
    <row r="74" spans="3:10" ht="18" customHeight="1">
      <c r="C74" s="139"/>
      <c r="D74" s="141" t="s">
        <v>6</v>
      </c>
      <c r="E74" s="141" t="s">
        <v>93</v>
      </c>
      <c r="F74" s="141"/>
      <c r="G74" s="141"/>
      <c r="H74" s="141"/>
      <c r="I74" s="141"/>
      <c r="J74" s="142"/>
    </row>
    <row r="75" spans="3:10" ht="86.25" customHeight="1">
      <c r="C75" s="139"/>
      <c r="D75" s="141"/>
      <c r="E75" s="248" t="s">
        <v>321</v>
      </c>
      <c r="F75" s="268"/>
      <c r="G75" s="268"/>
      <c r="H75" s="268"/>
      <c r="I75" s="268"/>
      <c r="J75" s="269"/>
    </row>
    <row r="76" spans="3:10" ht="18" customHeight="1">
      <c r="C76" s="139"/>
      <c r="D76" s="144" t="s">
        <v>15</v>
      </c>
      <c r="E76" s="141" t="s">
        <v>133</v>
      </c>
      <c r="F76" s="141"/>
      <c r="G76" s="141"/>
      <c r="H76" s="141"/>
      <c r="I76" s="141"/>
      <c r="J76" s="142"/>
    </row>
    <row r="77" spans="3:10" ht="294" customHeight="1">
      <c r="C77" s="139"/>
      <c r="D77" s="141"/>
      <c r="E77" s="248" t="s">
        <v>259</v>
      </c>
      <c r="F77" s="344"/>
      <c r="G77" s="344"/>
      <c r="H77" s="344"/>
      <c r="I77" s="344"/>
      <c r="J77" s="345"/>
    </row>
    <row r="78" spans="3:10" ht="18" customHeight="1">
      <c r="C78" s="139"/>
      <c r="D78" s="144" t="s">
        <v>8</v>
      </c>
      <c r="E78" s="141" t="s">
        <v>134</v>
      </c>
      <c r="F78" s="141"/>
      <c r="G78" s="141"/>
      <c r="H78" s="141"/>
      <c r="I78" s="141"/>
      <c r="J78" s="142"/>
    </row>
    <row r="79" spans="3:10">
      <c r="C79" s="139"/>
      <c r="D79" s="141"/>
      <c r="E79" s="308" t="s">
        <v>98</v>
      </c>
      <c r="F79" s="309"/>
      <c r="G79" s="309"/>
      <c r="H79" s="309"/>
      <c r="I79" s="309"/>
      <c r="J79" s="310"/>
    </row>
    <row r="80" spans="3:10" ht="38.15" customHeight="1">
      <c r="C80" s="139"/>
      <c r="D80" s="141"/>
      <c r="E80" s="337" t="s">
        <v>324</v>
      </c>
      <c r="F80" s="338"/>
      <c r="G80" s="338"/>
      <c r="H80" s="338"/>
      <c r="I80" s="338"/>
      <c r="J80" s="339"/>
    </row>
    <row r="81" spans="3:11">
      <c r="C81" s="139"/>
      <c r="D81" s="141"/>
      <c r="E81" s="308" t="s">
        <v>125</v>
      </c>
      <c r="F81" s="309"/>
      <c r="G81" s="309"/>
      <c r="H81" s="309"/>
      <c r="I81" s="309"/>
      <c r="J81" s="310"/>
    </row>
    <row r="82" spans="3:11" ht="321.75" customHeight="1">
      <c r="C82" s="139"/>
      <c r="D82" s="141"/>
      <c r="E82" s="337" t="s">
        <v>316</v>
      </c>
      <c r="F82" s="338"/>
      <c r="G82" s="338"/>
      <c r="H82" s="338"/>
      <c r="I82" s="338"/>
      <c r="J82" s="339"/>
    </row>
    <row r="83" spans="3:11" ht="18" customHeight="1">
      <c r="C83" s="139"/>
      <c r="D83" s="144" t="s">
        <v>91</v>
      </c>
      <c r="E83" s="141" t="s">
        <v>135</v>
      </c>
      <c r="F83" s="141"/>
      <c r="G83" s="141"/>
      <c r="H83" s="141"/>
      <c r="I83" s="141"/>
      <c r="J83" s="142"/>
    </row>
    <row r="84" spans="3:11" ht="63.75" customHeight="1">
      <c r="C84" s="140"/>
      <c r="D84" s="150"/>
      <c r="E84" s="248" t="s">
        <v>261</v>
      </c>
      <c r="F84" s="344"/>
      <c r="G84" s="344"/>
      <c r="H84" s="344"/>
      <c r="I84" s="344"/>
      <c r="J84" s="345"/>
    </row>
    <row r="85" spans="3:11" ht="18" customHeight="1">
      <c r="C85" s="139"/>
      <c r="D85" s="144" t="s">
        <v>92</v>
      </c>
      <c r="E85" s="141" t="s">
        <v>95</v>
      </c>
      <c r="F85" s="141"/>
      <c r="G85" s="141"/>
      <c r="H85" s="141"/>
      <c r="I85" s="141"/>
      <c r="J85" s="142"/>
    </row>
    <row r="86" spans="3:11" ht="135.75" customHeight="1">
      <c r="C86" s="140"/>
      <c r="D86" s="150"/>
      <c r="E86" s="248" t="s">
        <v>262</v>
      </c>
      <c r="F86" s="344"/>
      <c r="G86" s="344"/>
      <c r="H86" s="344"/>
      <c r="I86" s="344"/>
      <c r="J86" s="345"/>
    </row>
    <row r="87" spans="3:11" ht="8.15" customHeight="1">
      <c r="C87" s="127"/>
      <c r="D87" s="127"/>
      <c r="E87" s="127"/>
      <c r="F87" s="127"/>
      <c r="G87" s="127"/>
      <c r="H87" s="127"/>
      <c r="I87" s="127"/>
      <c r="J87" s="127"/>
    </row>
    <row r="88" spans="3:11" ht="18" customHeight="1">
      <c r="C88" s="187" t="s">
        <v>147</v>
      </c>
      <c r="D88" s="188"/>
      <c r="E88" s="188"/>
      <c r="F88" s="188"/>
      <c r="G88" s="153"/>
      <c r="H88" s="153"/>
      <c r="I88" s="153"/>
      <c r="J88" s="153"/>
    </row>
    <row r="89" spans="3:11" ht="18" customHeight="1">
      <c r="C89" s="257" t="s">
        <v>185</v>
      </c>
      <c r="D89" s="252"/>
      <c r="E89" s="252"/>
      <c r="F89" s="252"/>
      <c r="G89" s="252"/>
      <c r="H89" s="252"/>
      <c r="I89" s="252"/>
      <c r="J89" s="270"/>
      <c r="K89" s="118"/>
    </row>
    <row r="90" spans="3:11" ht="18" customHeight="1">
      <c r="C90" s="139"/>
      <c r="D90" s="134"/>
      <c r="E90" s="154" t="s">
        <v>158</v>
      </c>
      <c r="F90" s="199" t="s">
        <v>246</v>
      </c>
      <c r="G90" s="154" t="s">
        <v>159</v>
      </c>
      <c r="H90" s="314" t="s">
        <v>165</v>
      </c>
      <c r="I90" s="315"/>
      <c r="J90" s="316"/>
      <c r="K90" s="118"/>
    </row>
    <row r="91" spans="3:11" ht="18" customHeight="1">
      <c r="C91" s="151"/>
      <c r="D91" s="157"/>
      <c r="E91" s="154" t="s">
        <v>158</v>
      </c>
      <c r="F91" s="117"/>
      <c r="G91" s="154" t="s">
        <v>159</v>
      </c>
      <c r="H91" s="317"/>
      <c r="I91" s="318"/>
      <c r="J91" s="319"/>
      <c r="K91" s="118"/>
    </row>
    <row r="92" spans="3:11" ht="18" customHeight="1">
      <c r="C92" s="151"/>
      <c r="D92" s="157"/>
      <c r="E92" s="154" t="s">
        <v>158</v>
      </c>
      <c r="F92" s="117"/>
      <c r="G92" s="154" t="s">
        <v>159</v>
      </c>
      <c r="H92" s="320"/>
      <c r="I92" s="321"/>
      <c r="J92" s="322"/>
      <c r="K92" s="118"/>
    </row>
    <row r="93" spans="3:11" ht="18" customHeight="1">
      <c r="C93" s="257" t="s">
        <v>186</v>
      </c>
      <c r="D93" s="252"/>
      <c r="E93" s="252"/>
      <c r="F93" s="252"/>
      <c r="G93" s="270"/>
      <c r="H93" s="314" t="s">
        <v>245</v>
      </c>
      <c r="I93" s="315"/>
      <c r="J93" s="316"/>
    </row>
    <row r="94" spans="3:11" ht="20.149999999999999" customHeight="1">
      <c r="C94" s="257" t="s">
        <v>187</v>
      </c>
      <c r="D94" s="252"/>
      <c r="E94" s="252"/>
      <c r="F94" s="252"/>
      <c r="G94" s="270"/>
      <c r="H94" s="258" t="s">
        <v>208</v>
      </c>
      <c r="I94" s="259"/>
      <c r="J94" s="260"/>
    </row>
    <row r="95" spans="3:11" ht="20.149999999999999" customHeight="1">
      <c r="C95" s="257" t="s">
        <v>188</v>
      </c>
      <c r="D95" s="252"/>
      <c r="E95" s="252"/>
      <c r="F95" s="252"/>
      <c r="G95" s="120"/>
      <c r="H95" s="258" t="s">
        <v>208</v>
      </c>
      <c r="I95" s="259"/>
      <c r="J95" s="260"/>
    </row>
    <row r="96" spans="3:11" ht="20.149999999999999" customHeight="1">
      <c r="C96" s="257" t="s">
        <v>189</v>
      </c>
      <c r="D96" s="252"/>
      <c r="E96" s="252"/>
      <c r="F96" s="252"/>
      <c r="G96" s="120"/>
      <c r="H96" s="304" t="s">
        <v>257</v>
      </c>
      <c r="I96" s="305"/>
      <c r="J96" s="306"/>
    </row>
    <row r="97" spans="3:10" ht="18" customHeight="1">
      <c r="C97" s="324" t="s">
        <v>190</v>
      </c>
      <c r="D97" s="325"/>
      <c r="E97" s="325"/>
      <c r="F97" s="325"/>
      <c r="G97" s="325"/>
      <c r="H97" s="325"/>
      <c r="I97" s="325"/>
      <c r="J97" s="200" t="s">
        <v>208</v>
      </c>
    </row>
    <row r="98" spans="3:10" ht="18" customHeight="1">
      <c r="E98" s="323"/>
      <c r="F98" s="323"/>
      <c r="G98" s="323"/>
      <c r="H98" s="323"/>
      <c r="I98" s="323"/>
    </row>
    <row r="99" spans="3:10" ht="18" customHeight="1"/>
    <row r="100" spans="3:10" ht="18" customHeight="1"/>
    <row r="101" spans="3:10" ht="18" customHeight="1"/>
    <row r="102" spans="3:10" ht="18" customHeight="1"/>
    <row r="103" spans="3:10" ht="18" customHeight="1"/>
    <row r="104" spans="3:10" ht="18" customHeight="1"/>
    <row r="105" spans="3:10" ht="18" customHeight="1"/>
    <row r="106" spans="3:10" ht="18" customHeight="1"/>
    <row r="107" spans="3:10" ht="18" customHeight="1"/>
    <row r="108" spans="3:10" ht="18" customHeight="1"/>
    <row r="109" spans="3:10" ht="18" customHeight="1"/>
    <row r="110" spans="3:10" ht="18" customHeight="1"/>
    <row r="111" spans="3:10" ht="18" customHeight="1"/>
    <row r="112" spans="3:10"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sheetData>
  <sheetProtection formatRows="0" insertColumns="0" selectLockedCells="1"/>
  <mergeCells count="85">
    <mergeCell ref="C17:J17"/>
    <mergeCell ref="D6:J6"/>
    <mergeCell ref="D8:J8"/>
    <mergeCell ref="D12:J12"/>
    <mergeCell ref="D14:J14"/>
    <mergeCell ref="D16:J16"/>
    <mergeCell ref="D18:J18"/>
    <mergeCell ref="C21:J21"/>
    <mergeCell ref="D22:E22"/>
    <mergeCell ref="F22:J22"/>
    <mergeCell ref="D23:E23"/>
    <mergeCell ref="F23:J23"/>
    <mergeCell ref="D31:J31"/>
    <mergeCell ref="D24:E24"/>
    <mergeCell ref="F24:J24"/>
    <mergeCell ref="D25:E25"/>
    <mergeCell ref="F25:J25"/>
    <mergeCell ref="D26:E26"/>
    <mergeCell ref="F26:J26"/>
    <mergeCell ref="D27:E27"/>
    <mergeCell ref="F27:J27"/>
    <mergeCell ref="C28:J28"/>
    <mergeCell ref="D29:J29"/>
    <mergeCell ref="C30:J30"/>
    <mergeCell ref="C32:J32"/>
    <mergeCell ref="D33:F33"/>
    <mergeCell ref="G33:H33"/>
    <mergeCell ref="I33:J33"/>
    <mergeCell ref="D34:F34"/>
    <mergeCell ref="G34:H34"/>
    <mergeCell ref="I34:J34"/>
    <mergeCell ref="D35:F35"/>
    <mergeCell ref="G35:H35"/>
    <mergeCell ref="I35:J35"/>
    <mergeCell ref="D36:F36"/>
    <mergeCell ref="G36:H36"/>
    <mergeCell ref="I36:J36"/>
    <mergeCell ref="E48:J48"/>
    <mergeCell ref="D37:F37"/>
    <mergeCell ref="G37:H37"/>
    <mergeCell ref="I37:J37"/>
    <mergeCell ref="D38:F38"/>
    <mergeCell ref="G38:H38"/>
    <mergeCell ref="I38:J38"/>
    <mergeCell ref="C41:J41"/>
    <mergeCell ref="F43:J43"/>
    <mergeCell ref="F44:J44"/>
    <mergeCell ref="F45:J45"/>
    <mergeCell ref="F46:J46"/>
    <mergeCell ref="E67:J68"/>
    <mergeCell ref="E50:J50"/>
    <mergeCell ref="E52:F52"/>
    <mergeCell ref="E53:F53"/>
    <mergeCell ref="E54:F54"/>
    <mergeCell ref="E55:F55"/>
    <mergeCell ref="E56:I56"/>
    <mergeCell ref="E58:J58"/>
    <mergeCell ref="F61:J61"/>
    <mergeCell ref="F62:J62"/>
    <mergeCell ref="E64:J64"/>
    <mergeCell ref="E66:J66"/>
    <mergeCell ref="H90:J90"/>
    <mergeCell ref="E70:J70"/>
    <mergeCell ref="E72:J72"/>
    <mergeCell ref="E75:J75"/>
    <mergeCell ref="E77:J77"/>
    <mergeCell ref="E79:J79"/>
    <mergeCell ref="E80:J80"/>
    <mergeCell ref="E81:J81"/>
    <mergeCell ref="E82:J82"/>
    <mergeCell ref="E84:J84"/>
    <mergeCell ref="E86:J86"/>
    <mergeCell ref="C89:J89"/>
    <mergeCell ref="E98:I98"/>
    <mergeCell ref="H91:J91"/>
    <mergeCell ref="H92:J92"/>
    <mergeCell ref="C93:G93"/>
    <mergeCell ref="H93:J93"/>
    <mergeCell ref="C94:G94"/>
    <mergeCell ref="H94:J94"/>
    <mergeCell ref="C95:F95"/>
    <mergeCell ref="H95:J95"/>
    <mergeCell ref="C96:F96"/>
    <mergeCell ref="H96:J96"/>
    <mergeCell ref="C97:I97"/>
  </mergeCells>
  <phoneticPr fontId="4"/>
  <conditionalFormatting sqref="C41:J58 C73:J78 C79:E82 C83:J86">
    <cfRule type="expression" dxfId="51" priority="14">
      <formula>$I$2="Ｂ"</formula>
    </cfRule>
  </conditionalFormatting>
  <conditionalFormatting sqref="C41:J58">
    <cfRule type="expression" dxfId="50" priority="10">
      <formula>$I$2="Ｂ＋Ｃ"</formula>
    </cfRule>
  </conditionalFormatting>
  <conditionalFormatting sqref="C41:J65 C66:E67 C68:D68 C69:J72">
    <cfRule type="expression" dxfId="49" priority="15">
      <formula>$I$2="Ｃ"</formula>
    </cfRule>
  </conditionalFormatting>
  <conditionalFormatting sqref="C59:J65 C66:E67 C68:D68 C69:J72">
    <cfRule type="expression" dxfId="48" priority="11">
      <formula>$I$2="Ａ＋Ｃ"</formula>
    </cfRule>
  </conditionalFormatting>
  <conditionalFormatting sqref="C59:J65 C66:E67 C68:D68 C69:J78 C79:E82 C83:J86">
    <cfRule type="expression" dxfId="47" priority="13">
      <formula>$I$2="Ａ"</formula>
    </cfRule>
  </conditionalFormatting>
  <conditionalFormatting sqref="C73:J78 C79:E82 C83:J86">
    <cfRule type="expression" dxfId="46" priority="12">
      <formula>$I$2="Ａ＋Ｂ"</formula>
    </cfRule>
  </conditionalFormatting>
  <conditionalFormatting sqref="D6">
    <cfRule type="containsBlanks" dxfId="45" priority="3">
      <formula>LEN(TRIM(D6))=0</formula>
    </cfRule>
  </conditionalFormatting>
  <conditionalFormatting sqref="D8">
    <cfRule type="containsBlanks" dxfId="44" priority="2">
      <formula>LEN(TRIM(D8))=0</formula>
    </cfRule>
  </conditionalFormatting>
  <conditionalFormatting sqref="D14">
    <cfRule type="containsBlanks" dxfId="43" priority="1">
      <formula>LEN(TRIM(D14))=0</formula>
    </cfRule>
  </conditionalFormatting>
  <conditionalFormatting sqref="F90:F92">
    <cfRule type="containsBlanks" dxfId="42" priority="6">
      <formula>LEN(TRIM(F90))=0</formula>
    </cfRule>
    <cfRule type="containsBlanks" dxfId="41" priority="9">
      <formula>LEN(TRIM(F90))=0</formula>
    </cfRule>
  </conditionalFormatting>
  <conditionalFormatting sqref="F43:J46 E48 E50 E52:I55 E58 F61:J62 E64 E66:J68 E70 E72 E75 E77 E79:E80 E81:J82 E84 E86 D16 D18 F22:J22 F23 F24:J27 D29 D31 G34:H37 H90:H93">
    <cfRule type="containsBlanks" dxfId="40" priority="16">
      <formula>LEN(TRIM(D16))=0</formula>
    </cfRule>
  </conditionalFormatting>
  <conditionalFormatting sqref="H90:J96">
    <cfRule type="containsBlanks" dxfId="39" priority="5">
      <formula>LEN(TRIM(H90))=0</formula>
    </cfRule>
  </conditionalFormatting>
  <conditionalFormatting sqref="J97">
    <cfRule type="containsBlanks" dxfId="38" priority="4">
      <formula>LEN(TRIM(J97))=0</formula>
    </cfRule>
  </conditionalFormatting>
  <dataValidations count="6">
    <dataValidation type="list" errorStyle="warning" allowBlank="1" showInputMessage="1" showErrorMessage="1" error="○または×を入力してください。" sqref="H94:J95 J97" xr:uid="{B2084EFE-A234-4BB2-9048-8A3838693CBB}">
      <formula1>"○,×"</formula1>
    </dataValidation>
    <dataValidation type="list" errorStyle="warning" allowBlank="1" showInputMessage="1" showErrorMessage="1" error="○または×を入力してください。" sqref="H96:J96" xr:uid="{536D5D2E-D97B-490D-BDE6-118FBE428D65}">
      <formula1>"機構ＨＰ,ＤＸコンソのメルマガ,県広報,新聞広告,Web広告（LINE広告等）,ベンダーからの紹介,その他"</formula1>
    </dataValidation>
    <dataValidation type="list" allowBlank="1" showInputMessage="1" showErrorMessage="1" sqref="F90:F92" xr:uid="{BEE3AEFE-6A33-47D0-BCFD-729D43C91241}">
      <formula1>"2025年度,2024年度,2023年度,2022年度"</formula1>
    </dataValidation>
    <dataValidation type="list" allowBlank="1" showInputMessage="1" showErrorMessage="1" sqref="H90:J90" xr:uid="{839D4768-5E2D-4CFD-BA33-ECCE5751F82C}">
      <formula1>INDIRECT("_"&amp;$F$90)</formula1>
    </dataValidation>
    <dataValidation type="list" allowBlank="1" showInputMessage="1" showErrorMessage="1" sqref="H91:J91" xr:uid="{7C74E731-16F2-4057-8442-F822A8433425}">
      <formula1>INDIRECT("_"&amp;$F$91)</formula1>
    </dataValidation>
    <dataValidation type="list" allowBlank="1" showInputMessage="1" showErrorMessage="1" sqref="H92:J92" xr:uid="{A7465A3C-DDAE-4B63-A134-F9F45697BC09}">
      <formula1>INDIRECT("_"&amp;$F$92)</formula1>
    </dataValidation>
  </dataValidations>
  <pageMargins left="0.39370078740157483" right="0.39370078740157483" top="0.39370078740157483" bottom="0.39370078740157483" header="0.19685039370078741" footer="0.19685039370078741"/>
  <pageSetup paperSize="9" orientation="portrait" r:id="rId1"/>
  <rowBreaks count="6" manualBreakCount="6">
    <brk id="19" min="2" max="9" man="1"/>
    <brk id="31" min="2" max="9" man="1"/>
    <brk id="58" min="2" max="9" man="1"/>
    <brk id="72" min="2" max="9" man="1"/>
    <brk id="77" min="2" max="9" man="1"/>
    <brk id="86" min="2" max="9"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10C95-D2D9-417D-B24B-FE73B87632AA}">
  <sheetPr>
    <tabColor theme="9" tint="0.79998168889431442"/>
  </sheetPr>
  <dimension ref="C1:L142"/>
  <sheetViews>
    <sheetView view="pageBreakPreview" zoomScaleNormal="100" zoomScaleSheetLayoutView="100" workbookViewId="0">
      <selection activeCell="C2" sqref="C2"/>
    </sheetView>
  </sheetViews>
  <sheetFormatPr defaultColWidth="8.640625" defaultRowHeight="14.15"/>
  <cols>
    <col min="1" max="1" width="1.85546875" style="55" customWidth="1"/>
    <col min="2" max="2" width="2" style="55" customWidth="1"/>
    <col min="3" max="3" width="2.7109375" style="55" customWidth="1"/>
    <col min="4" max="4" width="2.85546875" style="55" customWidth="1"/>
    <col min="5" max="5" width="12.140625" style="55" customWidth="1"/>
    <col min="6" max="6" width="17.85546875" style="55" customWidth="1"/>
    <col min="7" max="10" width="11.640625" style="55" customWidth="1"/>
    <col min="11" max="11" width="1.85546875" style="55" customWidth="1"/>
    <col min="12" max="16384" width="8.640625" style="55"/>
  </cols>
  <sheetData>
    <row r="1" spans="3:12" ht="9.65" customHeight="1"/>
    <row r="2" spans="3:12" ht="18" customHeight="1">
      <c r="C2" s="125" t="s">
        <v>106</v>
      </c>
      <c r="D2" s="126"/>
      <c r="E2" s="126"/>
      <c r="F2" s="127"/>
      <c r="G2" s="127"/>
      <c r="H2" s="128" t="s">
        <v>79</v>
      </c>
      <c r="I2" s="129" t="s">
        <v>263</v>
      </c>
      <c r="J2" s="127"/>
    </row>
    <row r="3" spans="3:12" ht="8.15" customHeight="1">
      <c r="C3" s="127"/>
      <c r="D3" s="127"/>
      <c r="E3" s="127"/>
      <c r="F3" s="127"/>
      <c r="G3" s="127"/>
      <c r="H3" s="127"/>
      <c r="I3" s="127"/>
      <c r="J3" s="127"/>
    </row>
    <row r="4" spans="3:12" ht="18" customHeight="1">
      <c r="C4" s="130" t="s">
        <v>144</v>
      </c>
      <c r="D4" s="127"/>
      <c r="E4" s="127"/>
      <c r="F4" s="127"/>
      <c r="G4" s="127"/>
      <c r="H4" s="127"/>
      <c r="I4" s="127"/>
      <c r="J4" s="127"/>
    </row>
    <row r="5" spans="3:12" ht="18" customHeight="1">
      <c r="C5" s="122" t="s">
        <v>191</v>
      </c>
      <c r="D5" s="131"/>
      <c r="E5" s="131"/>
      <c r="F5" s="131"/>
      <c r="G5" s="131"/>
      <c r="H5" s="131"/>
      <c r="I5" s="131"/>
      <c r="J5" s="132"/>
    </row>
    <row r="6" spans="3:12" ht="60" customHeight="1">
      <c r="C6" s="133"/>
      <c r="D6" s="248" t="s">
        <v>281</v>
      </c>
      <c r="E6" s="249"/>
      <c r="F6" s="249"/>
      <c r="G6" s="249"/>
      <c r="H6" s="249"/>
      <c r="I6" s="249"/>
      <c r="J6" s="250"/>
    </row>
    <row r="7" spans="3:12" ht="18" customHeight="1">
      <c r="C7" s="121" t="s">
        <v>192</v>
      </c>
      <c r="D7" s="134"/>
      <c r="E7" s="134"/>
      <c r="F7" s="134"/>
      <c r="G7" s="134"/>
      <c r="H7" s="134"/>
      <c r="I7" s="134"/>
      <c r="J7" s="135"/>
    </row>
    <row r="8" spans="3:12" ht="60" customHeight="1">
      <c r="C8" s="155"/>
      <c r="D8" s="248" t="s">
        <v>327</v>
      </c>
      <c r="E8" s="274"/>
      <c r="F8" s="274"/>
      <c r="G8" s="274"/>
      <c r="H8" s="274"/>
      <c r="I8" s="274"/>
      <c r="J8" s="275"/>
      <c r="K8" s="158"/>
      <c r="L8" s="159"/>
    </row>
    <row r="9" spans="3:12" ht="7.5" customHeight="1">
      <c r="C9" s="127"/>
      <c r="D9" s="136"/>
      <c r="E9" s="136"/>
      <c r="F9" s="136"/>
      <c r="G9" s="136"/>
      <c r="H9" s="136"/>
      <c r="I9" s="136"/>
      <c r="J9" s="136"/>
    </row>
    <row r="10" spans="3:12" ht="18" customHeight="1">
      <c r="C10" s="130" t="s">
        <v>174</v>
      </c>
      <c r="D10" s="127"/>
      <c r="E10" s="127"/>
      <c r="F10" s="127"/>
      <c r="G10" s="127"/>
      <c r="H10" s="127"/>
      <c r="I10" s="127"/>
      <c r="J10" s="127"/>
    </row>
    <row r="11" spans="3:12" ht="18" customHeight="1">
      <c r="C11" s="122" t="s">
        <v>193</v>
      </c>
      <c r="D11" s="131"/>
      <c r="E11" s="131"/>
      <c r="F11" s="131"/>
      <c r="G11" s="131"/>
      <c r="H11" s="131"/>
      <c r="I11" s="131"/>
      <c r="J11" s="132"/>
    </row>
    <row r="12" spans="3:12" ht="32.700000000000003" customHeight="1">
      <c r="C12" s="133"/>
      <c r="D12" s="271" t="s">
        <v>343</v>
      </c>
      <c r="E12" s="272"/>
      <c r="F12" s="272"/>
      <c r="G12" s="272"/>
      <c r="H12" s="272"/>
      <c r="I12" s="272"/>
      <c r="J12" s="273"/>
    </row>
    <row r="13" spans="3:12" ht="18" customHeight="1">
      <c r="C13" s="121" t="s">
        <v>194</v>
      </c>
      <c r="D13" s="134"/>
      <c r="E13" s="134"/>
      <c r="F13" s="134"/>
      <c r="G13" s="134"/>
      <c r="H13" s="134"/>
      <c r="I13" s="134"/>
      <c r="J13" s="137"/>
    </row>
    <row r="14" spans="3:12" ht="89.25" customHeight="1">
      <c r="C14" s="133"/>
      <c r="D14" s="248" t="s">
        <v>264</v>
      </c>
      <c r="E14" s="249"/>
      <c r="F14" s="249"/>
      <c r="G14" s="249"/>
      <c r="H14" s="249"/>
      <c r="I14" s="249"/>
      <c r="J14" s="250"/>
    </row>
    <row r="15" spans="3:12" ht="18" customHeight="1">
      <c r="C15" s="121" t="s">
        <v>195</v>
      </c>
      <c r="D15" s="134"/>
      <c r="E15" s="134"/>
      <c r="F15" s="134"/>
      <c r="G15" s="134"/>
      <c r="H15" s="134"/>
      <c r="I15" s="134"/>
      <c r="J15" s="137"/>
    </row>
    <row r="16" spans="3:12" ht="52.2" customHeight="1">
      <c r="C16" s="156"/>
      <c r="D16" s="248" t="s">
        <v>322</v>
      </c>
      <c r="E16" s="249"/>
      <c r="F16" s="249"/>
      <c r="G16" s="249"/>
      <c r="H16" s="249"/>
      <c r="I16" s="249"/>
      <c r="J16" s="250"/>
    </row>
    <row r="17" spans="3:10" ht="18" customHeight="1">
      <c r="C17" s="251" t="s">
        <v>196</v>
      </c>
      <c r="D17" s="252"/>
      <c r="E17" s="252"/>
      <c r="F17" s="252"/>
      <c r="G17" s="252"/>
      <c r="H17" s="252"/>
      <c r="I17" s="252"/>
      <c r="J17" s="253"/>
    </row>
    <row r="18" spans="3:10" ht="110.25" customHeight="1">
      <c r="C18" s="138"/>
      <c r="D18" s="248" t="s">
        <v>267</v>
      </c>
      <c r="E18" s="249"/>
      <c r="F18" s="249"/>
      <c r="G18" s="249"/>
      <c r="H18" s="249"/>
      <c r="I18" s="249"/>
      <c r="J18" s="250"/>
    </row>
    <row r="19" spans="3:10" ht="8.15" customHeight="1">
      <c r="C19" s="127"/>
      <c r="D19" s="127"/>
      <c r="E19" s="127"/>
      <c r="F19" s="127"/>
      <c r="G19" s="127"/>
      <c r="H19" s="127"/>
      <c r="I19" s="127"/>
      <c r="J19" s="127"/>
    </row>
    <row r="20" spans="3:10" ht="18" customHeight="1">
      <c r="C20" s="130" t="s">
        <v>175</v>
      </c>
      <c r="D20" s="127"/>
      <c r="E20" s="127"/>
      <c r="F20" s="127"/>
      <c r="G20" s="127"/>
      <c r="H20" s="127"/>
      <c r="I20" s="127"/>
      <c r="J20" s="127"/>
    </row>
    <row r="21" spans="3:10" ht="18" customHeight="1">
      <c r="C21" s="276" t="s">
        <v>197</v>
      </c>
      <c r="D21" s="277"/>
      <c r="E21" s="277"/>
      <c r="F21" s="277"/>
      <c r="G21" s="277"/>
      <c r="H21" s="277"/>
      <c r="I21" s="277"/>
      <c r="J21" s="278"/>
    </row>
    <row r="22" spans="3:10" ht="29.15" customHeight="1">
      <c r="C22" s="139"/>
      <c r="D22" s="261" t="s">
        <v>145</v>
      </c>
      <c r="E22" s="262"/>
      <c r="F22" s="255" t="s">
        <v>344</v>
      </c>
      <c r="G22" s="263"/>
      <c r="H22" s="263"/>
      <c r="I22" s="263"/>
      <c r="J22" s="264"/>
    </row>
    <row r="23" spans="3:10" ht="29.15" customHeight="1">
      <c r="C23" s="139"/>
      <c r="D23" s="261" t="s">
        <v>146</v>
      </c>
      <c r="E23" s="262"/>
      <c r="F23" s="254" t="s">
        <v>345</v>
      </c>
      <c r="G23" s="255"/>
      <c r="H23" s="255"/>
      <c r="I23" s="255"/>
      <c r="J23" s="256"/>
    </row>
    <row r="24" spans="3:10" ht="29.15" customHeight="1">
      <c r="C24" s="139"/>
      <c r="D24" s="261" t="s">
        <v>80</v>
      </c>
      <c r="E24" s="262"/>
      <c r="F24" s="265" t="s">
        <v>346</v>
      </c>
      <c r="G24" s="266"/>
      <c r="H24" s="266"/>
      <c r="I24" s="266"/>
      <c r="J24" s="267"/>
    </row>
    <row r="25" spans="3:10" ht="29.15" customHeight="1">
      <c r="C25" s="139"/>
      <c r="D25" s="261" t="s">
        <v>81</v>
      </c>
      <c r="E25" s="262"/>
      <c r="F25" s="265" t="s">
        <v>347</v>
      </c>
      <c r="G25" s="266"/>
      <c r="H25" s="266"/>
      <c r="I25" s="266"/>
      <c r="J25" s="267"/>
    </row>
    <row r="26" spans="3:10" ht="29.15" customHeight="1">
      <c r="C26" s="139"/>
      <c r="D26" s="261" t="s">
        <v>82</v>
      </c>
      <c r="E26" s="262"/>
      <c r="F26" s="265" t="s">
        <v>348</v>
      </c>
      <c r="G26" s="266"/>
      <c r="H26" s="266"/>
      <c r="I26" s="266"/>
      <c r="J26" s="267"/>
    </row>
    <row r="27" spans="3:10" ht="29.15" customHeight="1">
      <c r="C27" s="139"/>
      <c r="D27" s="261" t="s">
        <v>83</v>
      </c>
      <c r="E27" s="262"/>
      <c r="F27" s="265" t="s">
        <v>349</v>
      </c>
      <c r="G27" s="266"/>
      <c r="H27" s="266"/>
      <c r="I27" s="266"/>
      <c r="J27" s="267"/>
    </row>
    <row r="28" spans="3:10" ht="18" customHeight="1">
      <c r="C28" s="257" t="s">
        <v>198</v>
      </c>
      <c r="D28" s="252"/>
      <c r="E28" s="252"/>
      <c r="F28" s="252"/>
      <c r="G28" s="252"/>
      <c r="H28" s="252"/>
      <c r="I28" s="252"/>
      <c r="J28" s="270"/>
    </row>
    <row r="29" spans="3:10" ht="73.5" customHeight="1">
      <c r="C29" s="139"/>
      <c r="D29" s="248" t="s">
        <v>268</v>
      </c>
      <c r="E29" s="249"/>
      <c r="F29" s="249"/>
      <c r="G29" s="249"/>
      <c r="H29" s="249"/>
      <c r="I29" s="249"/>
      <c r="J29" s="250"/>
    </row>
    <row r="30" spans="3:10" ht="18" customHeight="1">
      <c r="C30" s="257" t="s">
        <v>199</v>
      </c>
      <c r="D30" s="252"/>
      <c r="E30" s="252"/>
      <c r="F30" s="252"/>
      <c r="G30" s="252"/>
      <c r="H30" s="252"/>
      <c r="I30" s="252"/>
      <c r="J30" s="270"/>
    </row>
    <row r="31" spans="3:10" ht="213" customHeight="1">
      <c r="C31" s="139"/>
      <c r="D31" s="248" t="s">
        <v>252</v>
      </c>
      <c r="E31" s="268"/>
      <c r="F31" s="268"/>
      <c r="G31" s="268"/>
      <c r="H31" s="268"/>
      <c r="I31" s="268"/>
      <c r="J31" s="269"/>
    </row>
    <row r="32" spans="3:10" ht="18" customHeight="1">
      <c r="C32" s="257" t="s">
        <v>200</v>
      </c>
      <c r="D32" s="252"/>
      <c r="E32" s="252"/>
      <c r="F32" s="252"/>
      <c r="G32" s="252"/>
      <c r="H32" s="252"/>
      <c r="I32" s="252"/>
      <c r="J32" s="270"/>
    </row>
    <row r="33" spans="3:10" ht="20.149999999999999" customHeight="1">
      <c r="C33" s="139"/>
      <c r="D33" s="279" t="s">
        <v>79</v>
      </c>
      <c r="E33" s="279"/>
      <c r="F33" s="280"/>
      <c r="G33" s="279" t="s">
        <v>77</v>
      </c>
      <c r="H33" s="279"/>
      <c r="I33" s="281" t="s">
        <v>78</v>
      </c>
      <c r="J33" s="279"/>
    </row>
    <row r="34" spans="3:10" ht="20.149999999999999" customHeight="1">
      <c r="C34" s="139"/>
      <c r="D34" s="282" t="s">
        <v>72</v>
      </c>
      <c r="E34" s="282"/>
      <c r="F34" s="283"/>
      <c r="G34" s="284">
        <v>1000000</v>
      </c>
      <c r="H34" s="284"/>
      <c r="I34" s="348"/>
      <c r="J34" s="349"/>
    </row>
    <row r="35" spans="3:10" ht="20.149999999999999" customHeight="1">
      <c r="C35" s="139"/>
      <c r="D35" s="287" t="s">
        <v>73</v>
      </c>
      <c r="E35" s="287"/>
      <c r="F35" s="288"/>
      <c r="G35" s="289">
        <v>1000000</v>
      </c>
      <c r="H35" s="289"/>
      <c r="I35" s="290" t="s">
        <v>269</v>
      </c>
      <c r="J35" s="291"/>
    </row>
    <row r="36" spans="3:10" ht="20.149999999999999" customHeight="1">
      <c r="C36" s="139"/>
      <c r="D36" s="287" t="s">
        <v>74</v>
      </c>
      <c r="E36" s="287"/>
      <c r="F36" s="288"/>
      <c r="G36" s="289">
        <v>2000000</v>
      </c>
      <c r="H36" s="289"/>
      <c r="I36" s="290" t="s">
        <v>270</v>
      </c>
      <c r="J36" s="291"/>
    </row>
    <row r="37" spans="3:10" ht="20.149999999999999" customHeight="1">
      <c r="C37" s="139"/>
      <c r="D37" s="296" t="s">
        <v>75</v>
      </c>
      <c r="E37" s="296"/>
      <c r="F37" s="297"/>
      <c r="G37" s="292">
        <v>0</v>
      </c>
      <c r="H37" s="292"/>
      <c r="I37" s="346"/>
      <c r="J37" s="347"/>
    </row>
    <row r="38" spans="3:10" ht="20.149999999999999" customHeight="1">
      <c r="C38" s="140"/>
      <c r="D38" s="299" t="s">
        <v>76</v>
      </c>
      <c r="E38" s="299"/>
      <c r="F38" s="299"/>
      <c r="G38" s="300">
        <f>IF(SUM(G34:H37)=0,"",SUM(G34:H37))</f>
        <v>4000000</v>
      </c>
      <c r="H38" s="301"/>
      <c r="I38" s="350"/>
      <c r="J38" s="351"/>
    </row>
    <row r="39" spans="3:10" ht="8.15" customHeight="1">
      <c r="C39" s="127"/>
      <c r="D39" s="127"/>
      <c r="E39" s="127"/>
      <c r="F39" s="127"/>
      <c r="G39" s="127"/>
      <c r="H39" s="127"/>
      <c r="I39" s="127"/>
      <c r="J39" s="127"/>
    </row>
    <row r="40" spans="3:10" ht="18" customHeight="1">
      <c r="C40" s="130" t="s">
        <v>176</v>
      </c>
      <c r="D40" s="127"/>
      <c r="E40" s="127"/>
      <c r="F40" s="127"/>
      <c r="G40" s="127"/>
      <c r="H40" s="127"/>
      <c r="I40" s="127"/>
      <c r="J40" s="127"/>
    </row>
    <row r="41" spans="3:10" ht="18" customHeight="1">
      <c r="C41" s="276" t="s">
        <v>126</v>
      </c>
      <c r="D41" s="277"/>
      <c r="E41" s="277"/>
      <c r="F41" s="277"/>
      <c r="G41" s="277"/>
      <c r="H41" s="277"/>
      <c r="I41" s="277"/>
      <c r="J41" s="278"/>
    </row>
    <row r="42" spans="3:10" ht="18" customHeight="1">
      <c r="C42" s="139"/>
      <c r="D42" s="141" t="s">
        <v>6</v>
      </c>
      <c r="E42" s="141" t="s">
        <v>88</v>
      </c>
      <c r="F42" s="141"/>
      <c r="G42" s="141"/>
      <c r="H42" s="141"/>
      <c r="I42" s="141"/>
      <c r="J42" s="142"/>
    </row>
    <row r="43" spans="3:10" ht="24.75" customHeight="1">
      <c r="C43" s="139"/>
      <c r="D43" s="141"/>
      <c r="E43" s="143" t="s">
        <v>84</v>
      </c>
      <c r="F43" s="265" t="s">
        <v>236</v>
      </c>
      <c r="G43" s="265"/>
      <c r="H43" s="265"/>
      <c r="I43" s="265"/>
      <c r="J43" s="298"/>
    </row>
    <row r="44" spans="3:10" ht="30" customHeight="1">
      <c r="C44" s="139"/>
      <c r="D44" s="141"/>
      <c r="E44" s="143" t="s">
        <v>85</v>
      </c>
      <c r="F44" s="265" t="s">
        <v>237</v>
      </c>
      <c r="G44" s="265"/>
      <c r="H44" s="265"/>
      <c r="I44" s="265"/>
      <c r="J44" s="298"/>
    </row>
    <row r="45" spans="3:10" ht="30.45" customHeight="1">
      <c r="C45" s="139"/>
      <c r="D45" s="141"/>
      <c r="E45" s="143" t="s">
        <v>86</v>
      </c>
      <c r="F45" s="265" t="s">
        <v>238</v>
      </c>
      <c r="G45" s="266"/>
      <c r="H45" s="266"/>
      <c r="I45" s="266"/>
      <c r="J45" s="267"/>
    </row>
    <row r="46" spans="3:10" ht="30.45" customHeight="1">
      <c r="C46" s="139"/>
      <c r="D46" s="141"/>
      <c r="E46" s="143" t="s">
        <v>87</v>
      </c>
      <c r="F46" s="265" t="s">
        <v>239</v>
      </c>
      <c r="G46" s="265"/>
      <c r="H46" s="265"/>
      <c r="I46" s="265"/>
      <c r="J46" s="298"/>
    </row>
    <row r="47" spans="3:10" ht="18" customHeight="1">
      <c r="C47" s="139"/>
      <c r="D47" s="144" t="s">
        <v>15</v>
      </c>
      <c r="E47" s="141" t="s">
        <v>89</v>
      </c>
      <c r="F47" s="141"/>
      <c r="G47" s="141"/>
      <c r="H47" s="141"/>
      <c r="I47" s="141"/>
      <c r="J47" s="142"/>
    </row>
    <row r="48" spans="3:10" ht="50.15" customHeight="1">
      <c r="C48" s="139"/>
      <c r="D48" s="141"/>
      <c r="E48" s="248" t="s">
        <v>271</v>
      </c>
      <c r="F48" s="249"/>
      <c r="G48" s="249"/>
      <c r="H48" s="249"/>
      <c r="I48" s="249"/>
      <c r="J48" s="250"/>
    </row>
    <row r="49" spans="3:10" ht="18" customHeight="1">
      <c r="C49" s="139"/>
      <c r="D49" s="144" t="s">
        <v>8</v>
      </c>
      <c r="E49" s="141" t="s">
        <v>90</v>
      </c>
      <c r="F49" s="141"/>
      <c r="G49" s="141"/>
      <c r="H49" s="141"/>
      <c r="I49" s="141"/>
      <c r="J49" s="142"/>
    </row>
    <row r="50" spans="3:10" ht="272.25" customHeight="1">
      <c r="C50" s="139"/>
      <c r="D50" s="141"/>
      <c r="E50" s="248" t="s">
        <v>272</v>
      </c>
      <c r="F50" s="249"/>
      <c r="G50" s="249"/>
      <c r="H50" s="249"/>
      <c r="I50" s="249"/>
      <c r="J50" s="250"/>
    </row>
    <row r="51" spans="3:10" ht="18" customHeight="1">
      <c r="C51" s="139"/>
      <c r="D51" s="141"/>
      <c r="E51" s="141" t="s">
        <v>67</v>
      </c>
      <c r="F51" s="141"/>
      <c r="G51" s="145" t="s">
        <v>69</v>
      </c>
      <c r="H51" s="146" t="s">
        <v>70</v>
      </c>
      <c r="I51" s="147" t="s">
        <v>71</v>
      </c>
      <c r="J51" s="148" t="s">
        <v>68</v>
      </c>
    </row>
    <row r="52" spans="3:10" ht="18" customHeight="1">
      <c r="C52" s="139"/>
      <c r="D52" s="141"/>
      <c r="E52" s="303" t="s">
        <v>273</v>
      </c>
      <c r="F52" s="303"/>
      <c r="G52" s="193">
        <v>2</v>
      </c>
      <c r="H52" s="194">
        <v>4</v>
      </c>
      <c r="I52" s="195">
        <v>2</v>
      </c>
      <c r="J52" s="109">
        <f>IF(OR(G52="",H52="",I52=""),"",G52*H52*I52)</f>
        <v>16</v>
      </c>
    </row>
    <row r="53" spans="3:10" ht="18" customHeight="1">
      <c r="C53" s="139"/>
      <c r="D53" s="141"/>
      <c r="E53" s="303" t="s">
        <v>274</v>
      </c>
      <c r="F53" s="303"/>
      <c r="G53" s="193">
        <v>3</v>
      </c>
      <c r="H53" s="194">
        <v>4</v>
      </c>
      <c r="I53" s="195">
        <v>2</v>
      </c>
      <c r="J53" s="109">
        <f t="shared" ref="J53:J55" si="0">IF(OR(G53="",H53="",I53=""),"",G53*H53*I53)</f>
        <v>24</v>
      </c>
    </row>
    <row r="54" spans="3:10" ht="18" customHeight="1">
      <c r="C54" s="139"/>
      <c r="D54" s="141"/>
      <c r="E54" s="303" t="s">
        <v>275</v>
      </c>
      <c r="F54" s="303"/>
      <c r="G54" s="193">
        <v>1</v>
      </c>
      <c r="H54" s="194">
        <v>4</v>
      </c>
      <c r="I54" s="195">
        <v>1</v>
      </c>
      <c r="J54" s="109">
        <f t="shared" si="0"/>
        <v>4</v>
      </c>
    </row>
    <row r="55" spans="3:10" ht="18" customHeight="1" thickBot="1">
      <c r="C55" s="139"/>
      <c r="D55" s="141"/>
      <c r="E55" s="341"/>
      <c r="F55" s="341"/>
      <c r="G55" s="110"/>
      <c r="H55" s="111"/>
      <c r="I55" s="112"/>
      <c r="J55" s="113" t="str">
        <f t="shared" si="0"/>
        <v/>
      </c>
    </row>
    <row r="56" spans="3:10" ht="18" customHeight="1">
      <c r="C56" s="139"/>
      <c r="D56" s="141"/>
      <c r="E56" s="331" t="s">
        <v>68</v>
      </c>
      <c r="F56" s="332"/>
      <c r="G56" s="332"/>
      <c r="H56" s="332"/>
      <c r="I56" s="333"/>
      <c r="J56" s="149">
        <f>IF(SUM(J52:J55)=0,"",SUM(J52:J55))</f>
        <v>44</v>
      </c>
    </row>
    <row r="57" spans="3:10" ht="18" customHeight="1">
      <c r="C57" s="139"/>
      <c r="D57" s="144" t="s">
        <v>91</v>
      </c>
      <c r="E57" s="141" t="s">
        <v>94</v>
      </c>
      <c r="F57" s="141"/>
      <c r="G57" s="141"/>
      <c r="H57" s="141"/>
      <c r="I57" s="141"/>
      <c r="J57" s="142"/>
    </row>
    <row r="58" spans="3:10" ht="185.25" customHeight="1">
      <c r="C58" s="140"/>
      <c r="D58" s="150"/>
      <c r="E58" s="248" t="s">
        <v>276</v>
      </c>
      <c r="F58" s="249"/>
      <c r="G58" s="249"/>
      <c r="H58" s="249"/>
      <c r="I58" s="249"/>
      <c r="J58" s="250"/>
    </row>
    <row r="59" spans="3:10" ht="18" customHeight="1">
      <c r="C59" s="160" t="s">
        <v>127</v>
      </c>
      <c r="D59" s="161"/>
      <c r="E59" s="161"/>
      <c r="F59" s="161"/>
      <c r="G59" s="161"/>
      <c r="H59" s="161"/>
      <c r="I59" s="161"/>
      <c r="J59" s="162"/>
    </row>
    <row r="60" spans="3:10" ht="18" customHeight="1">
      <c r="C60" s="139"/>
      <c r="D60" s="141" t="s">
        <v>6</v>
      </c>
      <c r="E60" s="141" t="s">
        <v>129</v>
      </c>
      <c r="F60" s="141"/>
      <c r="G60" s="141"/>
      <c r="H60" s="141"/>
      <c r="I60" s="141"/>
      <c r="J60" s="142"/>
    </row>
    <row r="61" spans="3:10" ht="29.5" customHeight="1">
      <c r="C61" s="139"/>
      <c r="D61" s="142"/>
      <c r="E61" s="152" t="s">
        <v>96</v>
      </c>
      <c r="F61" s="265" t="s">
        <v>253</v>
      </c>
      <c r="G61" s="265"/>
      <c r="H61" s="265"/>
      <c r="I61" s="265"/>
      <c r="J61" s="298"/>
    </row>
    <row r="62" spans="3:10" ht="26.15" customHeight="1">
      <c r="C62" s="139"/>
      <c r="D62" s="141"/>
      <c r="E62" s="152" t="s">
        <v>97</v>
      </c>
      <c r="F62" s="265" t="s">
        <v>277</v>
      </c>
      <c r="G62" s="265"/>
      <c r="H62" s="265"/>
      <c r="I62" s="265"/>
      <c r="J62" s="298"/>
    </row>
    <row r="63" spans="3:10" ht="18" customHeight="1">
      <c r="C63" s="139"/>
      <c r="D63" s="141" t="s">
        <v>15</v>
      </c>
      <c r="E63" s="141" t="s">
        <v>130</v>
      </c>
      <c r="F63" s="141"/>
      <c r="G63" s="141"/>
      <c r="H63" s="141"/>
      <c r="I63" s="141"/>
      <c r="J63" s="142"/>
    </row>
    <row r="64" spans="3:10" ht="133.5" customHeight="1">
      <c r="C64" s="139"/>
      <c r="D64" s="141"/>
      <c r="E64" s="248" t="s">
        <v>278</v>
      </c>
      <c r="F64" s="249"/>
      <c r="G64" s="249"/>
      <c r="H64" s="249"/>
      <c r="I64" s="249"/>
      <c r="J64" s="250"/>
    </row>
    <row r="65" spans="3:10" ht="18" customHeight="1">
      <c r="C65" s="139"/>
      <c r="D65" s="144" t="s">
        <v>8</v>
      </c>
      <c r="E65" s="141" t="s">
        <v>131</v>
      </c>
      <c r="F65" s="141"/>
      <c r="G65" s="141"/>
      <c r="H65" s="141"/>
      <c r="I65" s="141"/>
      <c r="J65" s="142"/>
    </row>
    <row r="66" spans="3:10" ht="14.15" customHeight="1">
      <c r="C66" s="139"/>
      <c r="D66" s="141"/>
      <c r="E66" s="308" t="s">
        <v>177</v>
      </c>
      <c r="F66" s="309"/>
      <c r="G66" s="309"/>
      <c r="H66" s="309"/>
      <c r="I66" s="309"/>
      <c r="J66" s="310"/>
    </row>
    <row r="67" spans="3:10" ht="59.15" customHeight="1">
      <c r="C67" s="139"/>
      <c r="D67" s="141"/>
      <c r="E67" s="334" t="s">
        <v>290</v>
      </c>
      <c r="F67" s="335"/>
      <c r="G67" s="335"/>
      <c r="H67" s="335"/>
      <c r="I67" s="335"/>
      <c r="J67" s="336"/>
    </row>
    <row r="68" spans="3:10" ht="10" customHeight="1">
      <c r="C68" s="139"/>
      <c r="D68" s="141"/>
      <c r="E68" s="337"/>
      <c r="F68" s="338"/>
      <c r="G68" s="338"/>
      <c r="H68" s="338"/>
      <c r="I68" s="338"/>
      <c r="J68" s="339"/>
    </row>
    <row r="69" spans="3:10" ht="18" customHeight="1">
      <c r="C69" s="139"/>
      <c r="D69" s="144" t="s">
        <v>91</v>
      </c>
      <c r="E69" s="141" t="s">
        <v>132</v>
      </c>
      <c r="F69" s="141"/>
      <c r="G69" s="141"/>
      <c r="H69" s="141"/>
      <c r="I69" s="141"/>
      <c r="J69" s="142"/>
    </row>
    <row r="70" spans="3:10" ht="60.65" customHeight="1">
      <c r="C70" s="139"/>
      <c r="D70" s="141"/>
      <c r="E70" s="248" t="s">
        <v>290</v>
      </c>
      <c r="F70" s="249"/>
      <c r="G70" s="249"/>
      <c r="H70" s="249"/>
      <c r="I70" s="249"/>
      <c r="J70" s="250"/>
    </row>
    <row r="71" spans="3:10" ht="18" customHeight="1">
      <c r="C71" s="139"/>
      <c r="D71" s="144" t="s">
        <v>92</v>
      </c>
      <c r="E71" s="141" t="s">
        <v>95</v>
      </c>
      <c r="F71" s="141"/>
      <c r="G71" s="141"/>
      <c r="H71" s="141"/>
      <c r="I71" s="141"/>
      <c r="J71" s="142"/>
    </row>
    <row r="72" spans="3:10" ht="120" customHeight="1">
      <c r="C72" s="140"/>
      <c r="D72" s="150"/>
      <c r="E72" s="248" t="s">
        <v>279</v>
      </c>
      <c r="F72" s="249"/>
      <c r="G72" s="249"/>
      <c r="H72" s="249"/>
      <c r="I72" s="249"/>
      <c r="J72" s="250"/>
    </row>
    <row r="73" spans="3:10" ht="18" customHeight="1">
      <c r="C73" s="160" t="s">
        <v>128</v>
      </c>
      <c r="D73" s="161"/>
      <c r="E73" s="161"/>
      <c r="F73" s="161"/>
      <c r="G73" s="161"/>
      <c r="H73" s="161"/>
      <c r="I73" s="161"/>
      <c r="J73" s="162"/>
    </row>
    <row r="74" spans="3:10" ht="18" customHeight="1">
      <c r="C74" s="139"/>
      <c r="D74" s="141" t="s">
        <v>6</v>
      </c>
      <c r="E74" s="141" t="s">
        <v>93</v>
      </c>
      <c r="F74" s="141"/>
      <c r="G74" s="141"/>
      <c r="H74" s="141"/>
      <c r="I74" s="141"/>
      <c r="J74" s="142"/>
    </row>
    <row r="75" spans="3:10" ht="50.15" customHeight="1">
      <c r="C75" s="139"/>
      <c r="D75" s="141"/>
      <c r="E75" s="307"/>
      <c r="F75" s="268"/>
      <c r="G75" s="268"/>
      <c r="H75" s="268"/>
      <c r="I75" s="268"/>
      <c r="J75" s="269"/>
    </row>
    <row r="76" spans="3:10" ht="18" customHeight="1">
      <c r="C76" s="139"/>
      <c r="D76" s="144" t="s">
        <v>15</v>
      </c>
      <c r="E76" s="141" t="s">
        <v>133</v>
      </c>
      <c r="F76" s="141"/>
      <c r="G76" s="141"/>
      <c r="H76" s="141"/>
      <c r="I76" s="141"/>
      <c r="J76" s="142"/>
    </row>
    <row r="77" spans="3:10" ht="50.15" customHeight="1">
      <c r="C77" s="139"/>
      <c r="D77" s="141"/>
      <c r="E77" s="307"/>
      <c r="F77" s="268"/>
      <c r="G77" s="268"/>
      <c r="H77" s="268"/>
      <c r="I77" s="268"/>
      <c r="J77" s="269"/>
    </row>
    <row r="78" spans="3:10" ht="18" customHeight="1">
      <c r="C78" s="139"/>
      <c r="D78" s="144" t="s">
        <v>8</v>
      </c>
      <c r="E78" s="141" t="s">
        <v>134</v>
      </c>
      <c r="F78" s="141"/>
      <c r="G78" s="141"/>
      <c r="H78" s="141"/>
      <c r="I78" s="141"/>
      <c r="J78" s="142"/>
    </row>
    <row r="79" spans="3:10">
      <c r="C79" s="139"/>
      <c r="D79" s="141"/>
      <c r="E79" s="308" t="s">
        <v>98</v>
      </c>
      <c r="F79" s="309"/>
      <c r="G79" s="309"/>
      <c r="H79" s="309"/>
      <c r="I79" s="309"/>
      <c r="J79" s="310"/>
    </row>
    <row r="80" spans="3:10" ht="38.15" customHeight="1">
      <c r="C80" s="139"/>
      <c r="D80" s="141"/>
      <c r="E80" s="311"/>
      <c r="F80" s="312"/>
      <c r="G80" s="312"/>
      <c r="H80" s="312"/>
      <c r="I80" s="312"/>
      <c r="J80" s="313"/>
    </row>
    <row r="81" spans="3:11">
      <c r="C81" s="139"/>
      <c r="D81" s="141"/>
      <c r="E81" s="308" t="s">
        <v>125</v>
      </c>
      <c r="F81" s="309"/>
      <c r="G81" s="309"/>
      <c r="H81" s="309"/>
      <c r="I81" s="309"/>
      <c r="J81" s="310"/>
    </row>
    <row r="82" spans="3:11" ht="86.25" customHeight="1">
      <c r="C82" s="139"/>
      <c r="D82" s="141"/>
      <c r="E82" s="311"/>
      <c r="F82" s="312"/>
      <c r="G82" s="312"/>
      <c r="H82" s="312"/>
      <c r="I82" s="312"/>
      <c r="J82" s="313"/>
    </row>
    <row r="83" spans="3:11" ht="18" customHeight="1">
      <c r="C83" s="139"/>
      <c r="D83" s="144" t="s">
        <v>91</v>
      </c>
      <c r="E83" s="141" t="s">
        <v>135</v>
      </c>
      <c r="F83" s="141"/>
      <c r="G83" s="141"/>
      <c r="H83" s="141"/>
      <c r="I83" s="141"/>
      <c r="J83" s="142"/>
    </row>
    <row r="84" spans="3:11" ht="50.15" customHeight="1">
      <c r="C84" s="140"/>
      <c r="D84" s="150"/>
      <c r="E84" s="307"/>
      <c r="F84" s="268"/>
      <c r="G84" s="268"/>
      <c r="H84" s="268"/>
      <c r="I84" s="268"/>
      <c r="J84" s="269"/>
    </row>
    <row r="85" spans="3:11" ht="18" customHeight="1">
      <c r="C85" s="139"/>
      <c r="D85" s="144" t="s">
        <v>92</v>
      </c>
      <c r="E85" s="141" t="s">
        <v>95</v>
      </c>
      <c r="F85" s="141"/>
      <c r="G85" s="141"/>
      <c r="H85" s="141"/>
      <c r="I85" s="141"/>
      <c r="J85" s="142"/>
    </row>
    <row r="86" spans="3:11" ht="50.15" customHeight="1">
      <c r="C86" s="140"/>
      <c r="D86" s="150"/>
      <c r="E86" s="307"/>
      <c r="F86" s="268"/>
      <c r="G86" s="268"/>
      <c r="H86" s="268"/>
      <c r="I86" s="268"/>
      <c r="J86" s="269"/>
    </row>
    <row r="87" spans="3:11" ht="8.15" customHeight="1">
      <c r="C87" s="127"/>
      <c r="D87" s="127"/>
      <c r="E87" s="127"/>
      <c r="F87" s="127"/>
      <c r="G87" s="127"/>
      <c r="H87" s="127"/>
      <c r="I87" s="127"/>
      <c r="J87" s="127"/>
    </row>
    <row r="88" spans="3:11" ht="18" customHeight="1">
      <c r="C88" s="187" t="s">
        <v>147</v>
      </c>
      <c r="D88" s="188"/>
      <c r="E88" s="188"/>
      <c r="F88" s="188"/>
      <c r="G88" s="153"/>
      <c r="H88" s="153"/>
      <c r="I88" s="153"/>
      <c r="J88" s="153"/>
    </row>
    <row r="89" spans="3:11" ht="18" customHeight="1">
      <c r="C89" s="257" t="s">
        <v>185</v>
      </c>
      <c r="D89" s="252"/>
      <c r="E89" s="252"/>
      <c r="F89" s="252"/>
      <c r="G89" s="252"/>
      <c r="H89" s="252"/>
      <c r="I89" s="252"/>
      <c r="J89" s="270"/>
      <c r="K89" s="118"/>
    </row>
    <row r="90" spans="3:11" ht="18" customHeight="1">
      <c r="C90" s="139"/>
      <c r="D90" s="134"/>
      <c r="E90" s="154" t="s">
        <v>158</v>
      </c>
      <c r="F90" s="199" t="s">
        <v>246</v>
      </c>
      <c r="G90" s="154" t="s">
        <v>159</v>
      </c>
      <c r="H90" s="314" t="s">
        <v>165</v>
      </c>
      <c r="I90" s="315"/>
      <c r="J90" s="316"/>
      <c r="K90" s="118"/>
    </row>
    <row r="91" spans="3:11" ht="18" customHeight="1">
      <c r="C91" s="151"/>
      <c r="D91" s="157"/>
      <c r="E91" s="154" t="s">
        <v>158</v>
      </c>
      <c r="F91" s="117"/>
      <c r="G91" s="154" t="s">
        <v>159</v>
      </c>
      <c r="H91" s="317"/>
      <c r="I91" s="318"/>
      <c r="J91" s="319"/>
      <c r="K91" s="118"/>
    </row>
    <row r="92" spans="3:11" ht="18" customHeight="1">
      <c r="C92" s="151"/>
      <c r="D92" s="157"/>
      <c r="E92" s="154" t="s">
        <v>158</v>
      </c>
      <c r="F92" s="117"/>
      <c r="G92" s="154" t="s">
        <v>159</v>
      </c>
      <c r="H92" s="320"/>
      <c r="I92" s="321"/>
      <c r="J92" s="322"/>
      <c r="K92" s="118"/>
    </row>
    <row r="93" spans="3:11" ht="18" customHeight="1">
      <c r="C93" s="257" t="s">
        <v>186</v>
      </c>
      <c r="D93" s="252"/>
      <c r="E93" s="252"/>
      <c r="F93" s="252"/>
      <c r="G93" s="270"/>
      <c r="H93" s="314" t="s">
        <v>245</v>
      </c>
      <c r="I93" s="315"/>
      <c r="J93" s="316"/>
    </row>
    <row r="94" spans="3:11" ht="20.149999999999999" customHeight="1">
      <c r="C94" s="257" t="s">
        <v>187</v>
      </c>
      <c r="D94" s="252"/>
      <c r="E94" s="252"/>
      <c r="F94" s="252"/>
      <c r="G94" s="270"/>
      <c r="H94" s="258" t="s">
        <v>208</v>
      </c>
      <c r="I94" s="259"/>
      <c r="J94" s="260"/>
    </row>
    <row r="95" spans="3:11" ht="20.149999999999999" customHeight="1">
      <c r="C95" s="257" t="s">
        <v>188</v>
      </c>
      <c r="D95" s="252"/>
      <c r="E95" s="252"/>
      <c r="F95" s="252"/>
      <c r="G95" s="120"/>
      <c r="H95" s="258" t="s">
        <v>208</v>
      </c>
      <c r="I95" s="259"/>
      <c r="J95" s="260"/>
    </row>
    <row r="96" spans="3:11" ht="20.149999999999999" customHeight="1">
      <c r="C96" s="257" t="s">
        <v>189</v>
      </c>
      <c r="D96" s="252"/>
      <c r="E96" s="252"/>
      <c r="F96" s="252"/>
      <c r="G96" s="120"/>
      <c r="H96" s="304" t="s">
        <v>257</v>
      </c>
      <c r="I96" s="305"/>
      <c r="J96" s="306"/>
    </row>
    <row r="97" spans="3:10" ht="18" customHeight="1">
      <c r="C97" s="324" t="s">
        <v>190</v>
      </c>
      <c r="D97" s="325"/>
      <c r="E97" s="325"/>
      <c r="F97" s="325"/>
      <c r="G97" s="325"/>
      <c r="H97" s="325"/>
      <c r="I97" s="325"/>
      <c r="J97" s="200" t="s">
        <v>208</v>
      </c>
    </row>
    <row r="98" spans="3:10" ht="18" customHeight="1">
      <c r="E98" s="323"/>
      <c r="F98" s="323"/>
      <c r="G98" s="323"/>
      <c r="H98" s="323"/>
      <c r="I98" s="323"/>
    </row>
    <row r="99" spans="3:10" ht="18" customHeight="1"/>
    <row r="100" spans="3:10" ht="18" customHeight="1"/>
    <row r="101" spans="3:10" ht="18" customHeight="1"/>
    <row r="102" spans="3:10" ht="18" customHeight="1"/>
    <row r="103" spans="3:10" ht="18" customHeight="1"/>
    <row r="104" spans="3:10" ht="18" customHeight="1"/>
    <row r="105" spans="3:10" ht="18" customHeight="1"/>
    <row r="106" spans="3:10" ht="18" customHeight="1"/>
    <row r="107" spans="3:10" ht="18" customHeight="1"/>
    <row r="108" spans="3:10" ht="18" customHeight="1"/>
    <row r="109" spans="3:10" ht="18" customHeight="1"/>
    <row r="110" spans="3:10" ht="18" customHeight="1"/>
    <row r="111" spans="3:10" ht="18" customHeight="1"/>
    <row r="112" spans="3:10"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sheetData>
  <sheetProtection formatRows="0" insertColumns="0" selectLockedCells="1"/>
  <mergeCells count="85">
    <mergeCell ref="C17:J17"/>
    <mergeCell ref="D6:J6"/>
    <mergeCell ref="D8:J8"/>
    <mergeCell ref="D12:J12"/>
    <mergeCell ref="D14:J14"/>
    <mergeCell ref="D16:J16"/>
    <mergeCell ref="D18:J18"/>
    <mergeCell ref="C21:J21"/>
    <mergeCell ref="D22:E22"/>
    <mergeCell ref="F22:J22"/>
    <mergeCell ref="D23:E23"/>
    <mergeCell ref="F23:J23"/>
    <mergeCell ref="D31:J31"/>
    <mergeCell ref="D24:E24"/>
    <mergeCell ref="F24:J24"/>
    <mergeCell ref="D25:E25"/>
    <mergeCell ref="F25:J25"/>
    <mergeCell ref="D26:E26"/>
    <mergeCell ref="F26:J26"/>
    <mergeCell ref="D27:E27"/>
    <mergeCell ref="F27:J27"/>
    <mergeCell ref="C28:J28"/>
    <mergeCell ref="D29:J29"/>
    <mergeCell ref="C30:J30"/>
    <mergeCell ref="C32:J32"/>
    <mergeCell ref="D33:F33"/>
    <mergeCell ref="G33:H33"/>
    <mergeCell ref="I33:J33"/>
    <mergeCell ref="D34:F34"/>
    <mergeCell ref="G34:H34"/>
    <mergeCell ref="I34:J34"/>
    <mergeCell ref="D35:F35"/>
    <mergeCell ref="G35:H35"/>
    <mergeCell ref="I35:J35"/>
    <mergeCell ref="D36:F36"/>
    <mergeCell ref="G36:H36"/>
    <mergeCell ref="I36:J36"/>
    <mergeCell ref="E48:J48"/>
    <mergeCell ref="D37:F37"/>
    <mergeCell ref="G37:H37"/>
    <mergeCell ref="I37:J37"/>
    <mergeCell ref="D38:F38"/>
    <mergeCell ref="G38:H38"/>
    <mergeCell ref="I38:J38"/>
    <mergeCell ref="C41:J41"/>
    <mergeCell ref="F43:J43"/>
    <mergeCell ref="F44:J44"/>
    <mergeCell ref="F45:J45"/>
    <mergeCell ref="F46:J46"/>
    <mergeCell ref="E67:J68"/>
    <mergeCell ref="E50:J50"/>
    <mergeCell ref="E52:F52"/>
    <mergeCell ref="E53:F53"/>
    <mergeCell ref="E54:F54"/>
    <mergeCell ref="E55:F55"/>
    <mergeCell ref="E56:I56"/>
    <mergeCell ref="E58:J58"/>
    <mergeCell ref="F61:J61"/>
    <mergeCell ref="F62:J62"/>
    <mergeCell ref="E64:J64"/>
    <mergeCell ref="E66:J66"/>
    <mergeCell ref="H90:J90"/>
    <mergeCell ref="E70:J70"/>
    <mergeCell ref="E72:J72"/>
    <mergeCell ref="E75:J75"/>
    <mergeCell ref="E77:J77"/>
    <mergeCell ref="E79:J79"/>
    <mergeCell ref="E80:J80"/>
    <mergeCell ref="E81:J81"/>
    <mergeCell ref="E82:J82"/>
    <mergeCell ref="E84:J84"/>
    <mergeCell ref="E86:J86"/>
    <mergeCell ref="C89:J89"/>
    <mergeCell ref="E98:I98"/>
    <mergeCell ref="H91:J91"/>
    <mergeCell ref="H92:J92"/>
    <mergeCell ref="C93:G93"/>
    <mergeCell ref="H93:J93"/>
    <mergeCell ref="C94:G94"/>
    <mergeCell ref="H94:J94"/>
    <mergeCell ref="C95:F95"/>
    <mergeCell ref="H95:J95"/>
    <mergeCell ref="C96:F96"/>
    <mergeCell ref="H96:J96"/>
    <mergeCell ref="C97:I97"/>
  </mergeCells>
  <phoneticPr fontId="4"/>
  <conditionalFormatting sqref="C41:J58 C73:J78 C79:E82 C83:J86">
    <cfRule type="expression" dxfId="37" priority="13">
      <formula>$I$2="Ｂ"</formula>
    </cfRule>
  </conditionalFormatting>
  <conditionalFormatting sqref="C41:J58">
    <cfRule type="expression" dxfId="36" priority="9">
      <formula>$I$2="Ｂ＋Ｃ"</formula>
    </cfRule>
  </conditionalFormatting>
  <conditionalFormatting sqref="C41:J65 C66:E67 C68:D68 C69:J72">
    <cfRule type="expression" dxfId="35" priority="14">
      <formula>$I$2="Ｃ"</formula>
    </cfRule>
  </conditionalFormatting>
  <conditionalFormatting sqref="C59:J65 C66:E67 C68:D68 C69:J72">
    <cfRule type="expression" dxfId="34" priority="10">
      <formula>$I$2="Ａ＋Ｃ"</formula>
    </cfRule>
  </conditionalFormatting>
  <conditionalFormatting sqref="C59:J65 C66:E67 C68:D68 C69:J78 C79:E82 C83:J86">
    <cfRule type="expression" dxfId="33" priority="12">
      <formula>$I$2="Ａ"</formula>
    </cfRule>
  </conditionalFormatting>
  <conditionalFormatting sqref="C73:J78 C79:E82 C83:J86">
    <cfRule type="expression" dxfId="32" priority="11">
      <formula>$I$2="Ａ＋Ｂ"</formula>
    </cfRule>
  </conditionalFormatting>
  <conditionalFormatting sqref="D6">
    <cfRule type="containsBlanks" dxfId="31" priority="2">
      <formula>LEN(TRIM(D6))=0</formula>
    </cfRule>
  </conditionalFormatting>
  <conditionalFormatting sqref="D8">
    <cfRule type="containsBlanks" dxfId="30" priority="1">
      <formula>LEN(TRIM(D8))=0</formula>
    </cfRule>
  </conditionalFormatting>
  <conditionalFormatting sqref="F90:F92">
    <cfRule type="containsBlanks" dxfId="29" priority="5">
      <formula>LEN(TRIM(F90))=0</formula>
    </cfRule>
    <cfRule type="containsBlanks" dxfId="28" priority="8">
      <formula>LEN(TRIM(F90))=0</formula>
    </cfRule>
  </conditionalFormatting>
  <conditionalFormatting sqref="F43:J46 E48 E50 E52:I55 E58 F61:J62 E64 E66:J68 E70 E72 E75 E77 E79:E80 E81:J82 E84 E86 D14 D16 D18 F22:J22 F23 F24:J27 D29 D31 G34:H37 H90:H93">
    <cfRule type="containsBlanks" dxfId="27" priority="15">
      <formula>LEN(TRIM(D14))=0</formula>
    </cfRule>
  </conditionalFormatting>
  <conditionalFormatting sqref="H90:J96">
    <cfRule type="containsBlanks" dxfId="26" priority="4">
      <formula>LEN(TRIM(H90))=0</formula>
    </cfRule>
  </conditionalFormatting>
  <conditionalFormatting sqref="J97">
    <cfRule type="containsBlanks" dxfId="25" priority="3">
      <formula>LEN(TRIM(J97))=0</formula>
    </cfRule>
  </conditionalFormatting>
  <dataValidations count="6">
    <dataValidation type="list" allowBlank="1" showInputMessage="1" showErrorMessage="1" sqref="H92:J92" xr:uid="{1D9ECDB5-51BA-4A2B-AC14-2F934AA87E13}">
      <formula1>INDIRECT("_"&amp;$F$92)</formula1>
    </dataValidation>
    <dataValidation type="list" allowBlank="1" showInputMessage="1" showErrorMessage="1" sqref="H91:J91" xr:uid="{F666EE23-7CF6-443D-AEDA-13D6C201E316}">
      <formula1>INDIRECT("_"&amp;$F$91)</formula1>
    </dataValidation>
    <dataValidation type="list" allowBlank="1" showInputMessage="1" showErrorMessage="1" sqref="H90:J90" xr:uid="{ECBE9D67-2472-4C93-B414-B1AB4B980BD1}">
      <formula1>INDIRECT("_"&amp;$F$90)</formula1>
    </dataValidation>
    <dataValidation type="list" allowBlank="1" showInputMessage="1" showErrorMessage="1" sqref="F90:F92" xr:uid="{8427A131-3200-45A6-9CFC-8617339620D7}">
      <formula1>"2025年度,2024年度,2023年度,2022年度"</formula1>
    </dataValidation>
    <dataValidation type="list" errorStyle="warning" allowBlank="1" showInputMessage="1" showErrorMessage="1" error="○または×を入力してください。" sqref="H96:J96" xr:uid="{9FF80631-1A8F-4F9D-B8B4-AF07BC90D83B}">
      <formula1>"機構ＨＰ,ＤＸコンソのメルマガ,県広報,新聞広告,Web広告（LINE広告等）,ベンダーからの紹介,その他"</formula1>
    </dataValidation>
    <dataValidation type="list" errorStyle="warning" allowBlank="1" showInputMessage="1" showErrorMessage="1" error="○または×を入力してください。" sqref="H94:J95 J97" xr:uid="{E70FE352-0123-4B70-9CA7-6CC880F032ED}">
      <formula1>"○,×"</formula1>
    </dataValidation>
  </dataValidations>
  <pageMargins left="0.39370078740157483" right="0.39370078740157483" top="0.39370078740157483" bottom="0.39370078740157483" header="0.19685039370078741" footer="0.19685039370078741"/>
  <pageSetup paperSize="9" scale="98" orientation="portrait" r:id="rId1"/>
  <rowBreaks count="4" manualBreakCount="4">
    <brk id="19" min="2" max="9" man="1"/>
    <brk id="31" min="2" max="9" man="1"/>
    <brk id="56" min="2" max="9" man="1"/>
    <brk id="72" min="2" max="9"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037EF-A78A-44CB-A24A-4E7A0194856D}">
  <sheetPr>
    <tabColor theme="9" tint="0.79998168889431442"/>
  </sheetPr>
  <dimension ref="C1:L142"/>
  <sheetViews>
    <sheetView view="pageBreakPreview" zoomScaleNormal="100" zoomScaleSheetLayoutView="100" workbookViewId="0">
      <selection activeCell="C2" sqref="C2"/>
    </sheetView>
  </sheetViews>
  <sheetFormatPr defaultColWidth="8.640625" defaultRowHeight="14.15"/>
  <cols>
    <col min="1" max="1" width="1.85546875" style="55" customWidth="1"/>
    <col min="2" max="2" width="2" style="55" customWidth="1"/>
    <col min="3" max="3" width="2.7109375" style="55" customWidth="1"/>
    <col min="4" max="4" width="2.85546875" style="55" customWidth="1"/>
    <col min="5" max="5" width="12.140625" style="55" customWidth="1"/>
    <col min="6" max="6" width="17.85546875" style="55" customWidth="1"/>
    <col min="7" max="10" width="11.640625" style="55" customWidth="1"/>
    <col min="11" max="11" width="1.85546875" style="55" customWidth="1"/>
    <col min="12" max="16384" width="8.640625" style="55"/>
  </cols>
  <sheetData>
    <row r="1" spans="3:12" ht="9.65" customHeight="1"/>
    <row r="2" spans="3:12" ht="18" customHeight="1">
      <c r="C2" s="125" t="s">
        <v>106</v>
      </c>
      <c r="D2" s="126"/>
      <c r="E2" s="126"/>
      <c r="F2" s="127"/>
      <c r="G2" s="127"/>
      <c r="H2" s="128" t="s">
        <v>79</v>
      </c>
      <c r="I2" s="129" t="s">
        <v>120</v>
      </c>
      <c r="J2" s="127"/>
    </row>
    <row r="3" spans="3:12" ht="8.15" customHeight="1">
      <c r="C3" s="127"/>
      <c r="D3" s="127"/>
      <c r="E3" s="127"/>
      <c r="F3" s="127"/>
      <c r="G3" s="127"/>
      <c r="H3" s="127"/>
      <c r="I3" s="127"/>
      <c r="J3" s="127"/>
    </row>
    <row r="4" spans="3:12" ht="18" customHeight="1">
      <c r="C4" s="130" t="s">
        <v>144</v>
      </c>
      <c r="D4" s="127"/>
      <c r="E4" s="127"/>
      <c r="F4" s="127"/>
      <c r="G4" s="127"/>
      <c r="H4" s="127"/>
      <c r="I4" s="127"/>
      <c r="J4" s="127"/>
    </row>
    <row r="5" spans="3:12" ht="18" customHeight="1">
      <c r="C5" s="122" t="s">
        <v>191</v>
      </c>
      <c r="D5" s="131"/>
      <c r="E5" s="131"/>
      <c r="F5" s="131"/>
      <c r="G5" s="131"/>
      <c r="H5" s="131"/>
      <c r="I5" s="131"/>
      <c r="J5" s="132"/>
    </row>
    <row r="6" spans="3:12" ht="60" customHeight="1">
      <c r="C6" s="133"/>
      <c r="D6" s="248" t="s">
        <v>281</v>
      </c>
      <c r="E6" s="249"/>
      <c r="F6" s="249"/>
      <c r="G6" s="249"/>
      <c r="H6" s="249"/>
      <c r="I6" s="249"/>
      <c r="J6" s="250"/>
    </row>
    <row r="7" spans="3:12" ht="18" customHeight="1">
      <c r="C7" s="121" t="s">
        <v>192</v>
      </c>
      <c r="D7" s="134"/>
      <c r="E7" s="134"/>
      <c r="F7" s="134"/>
      <c r="G7" s="134"/>
      <c r="H7" s="134"/>
      <c r="I7" s="134"/>
      <c r="J7" s="135"/>
    </row>
    <row r="8" spans="3:12" ht="60" customHeight="1">
      <c r="C8" s="155"/>
      <c r="D8" s="248" t="s">
        <v>327</v>
      </c>
      <c r="E8" s="274"/>
      <c r="F8" s="274"/>
      <c r="G8" s="274"/>
      <c r="H8" s="274"/>
      <c r="I8" s="274"/>
      <c r="J8" s="275"/>
      <c r="K8" s="158"/>
      <c r="L8" s="159"/>
    </row>
    <row r="9" spans="3:12" ht="7.5" customHeight="1">
      <c r="C9" s="127"/>
      <c r="D9" s="136"/>
      <c r="E9" s="136"/>
      <c r="F9" s="136"/>
      <c r="G9" s="136"/>
      <c r="H9" s="136"/>
      <c r="I9" s="136"/>
      <c r="J9" s="136"/>
    </row>
    <row r="10" spans="3:12" ht="18" customHeight="1">
      <c r="C10" s="130" t="s">
        <v>174</v>
      </c>
      <c r="D10" s="127"/>
      <c r="E10" s="127"/>
      <c r="F10" s="127"/>
      <c r="G10" s="127"/>
      <c r="H10" s="127"/>
      <c r="I10" s="127"/>
      <c r="J10" s="127"/>
    </row>
    <row r="11" spans="3:12" ht="18" customHeight="1">
      <c r="C11" s="122" t="s">
        <v>193</v>
      </c>
      <c r="D11" s="131"/>
      <c r="E11" s="131"/>
      <c r="F11" s="131"/>
      <c r="G11" s="131"/>
      <c r="H11" s="131"/>
      <c r="I11" s="131"/>
      <c r="J11" s="132"/>
    </row>
    <row r="12" spans="3:12" ht="32.700000000000003" customHeight="1">
      <c r="C12" s="133"/>
      <c r="D12" s="271" t="s">
        <v>337</v>
      </c>
      <c r="E12" s="272"/>
      <c r="F12" s="272"/>
      <c r="G12" s="272"/>
      <c r="H12" s="272"/>
      <c r="I12" s="272"/>
      <c r="J12" s="273"/>
    </row>
    <row r="13" spans="3:12" ht="18" customHeight="1">
      <c r="C13" s="121" t="s">
        <v>194</v>
      </c>
      <c r="D13" s="134"/>
      <c r="E13" s="134"/>
      <c r="F13" s="134"/>
      <c r="G13" s="134"/>
      <c r="H13" s="134"/>
      <c r="I13" s="134"/>
      <c r="J13" s="137"/>
    </row>
    <row r="14" spans="3:12" ht="78" customHeight="1">
      <c r="C14" s="133"/>
      <c r="D14" s="248" t="s">
        <v>282</v>
      </c>
      <c r="E14" s="249"/>
      <c r="F14" s="249"/>
      <c r="G14" s="249"/>
      <c r="H14" s="249"/>
      <c r="I14" s="249"/>
      <c r="J14" s="250"/>
    </row>
    <row r="15" spans="3:12" ht="18" customHeight="1">
      <c r="C15" s="121" t="s">
        <v>195</v>
      </c>
      <c r="D15" s="134"/>
      <c r="E15" s="134"/>
      <c r="F15" s="134"/>
      <c r="G15" s="134"/>
      <c r="H15" s="134"/>
      <c r="I15" s="134"/>
      <c r="J15" s="137"/>
    </row>
    <row r="16" spans="3:12" ht="51.75" customHeight="1">
      <c r="C16" s="156"/>
      <c r="D16" s="248" t="s">
        <v>280</v>
      </c>
      <c r="E16" s="274"/>
      <c r="F16" s="274"/>
      <c r="G16" s="274"/>
      <c r="H16" s="274"/>
      <c r="I16" s="274"/>
      <c r="J16" s="275"/>
    </row>
    <row r="17" spans="3:10" ht="18" customHeight="1">
      <c r="C17" s="251" t="s">
        <v>196</v>
      </c>
      <c r="D17" s="252"/>
      <c r="E17" s="252"/>
      <c r="F17" s="252"/>
      <c r="G17" s="252"/>
      <c r="H17" s="252"/>
      <c r="I17" s="252"/>
      <c r="J17" s="253"/>
    </row>
    <row r="18" spans="3:10" ht="116.25" customHeight="1">
      <c r="C18" s="138"/>
      <c r="D18" s="248" t="s">
        <v>283</v>
      </c>
      <c r="E18" s="249"/>
      <c r="F18" s="249"/>
      <c r="G18" s="249"/>
      <c r="H18" s="249"/>
      <c r="I18" s="249"/>
      <c r="J18" s="250"/>
    </row>
    <row r="19" spans="3:10" ht="8.15" customHeight="1">
      <c r="C19" s="127"/>
      <c r="D19" s="127"/>
      <c r="E19" s="127"/>
      <c r="F19" s="127"/>
      <c r="G19" s="127"/>
      <c r="H19" s="127"/>
      <c r="I19" s="127"/>
      <c r="J19" s="127"/>
    </row>
    <row r="20" spans="3:10" ht="18" customHeight="1">
      <c r="C20" s="130" t="s">
        <v>175</v>
      </c>
      <c r="D20" s="127"/>
      <c r="E20" s="127"/>
      <c r="F20" s="127"/>
      <c r="G20" s="127"/>
      <c r="H20" s="127"/>
      <c r="I20" s="127"/>
      <c r="J20" s="127"/>
    </row>
    <row r="21" spans="3:10" ht="18" customHeight="1">
      <c r="C21" s="276" t="s">
        <v>197</v>
      </c>
      <c r="D21" s="277"/>
      <c r="E21" s="277"/>
      <c r="F21" s="277"/>
      <c r="G21" s="277"/>
      <c r="H21" s="277"/>
      <c r="I21" s="277"/>
      <c r="J21" s="278"/>
    </row>
    <row r="22" spans="3:10" ht="29.15" customHeight="1">
      <c r="C22" s="139"/>
      <c r="D22" s="261" t="s">
        <v>145</v>
      </c>
      <c r="E22" s="262"/>
      <c r="F22" s="255" t="s">
        <v>350</v>
      </c>
      <c r="G22" s="263"/>
      <c r="H22" s="263"/>
      <c r="I22" s="263"/>
      <c r="J22" s="264"/>
    </row>
    <row r="23" spans="3:10" ht="64.5" customHeight="1">
      <c r="C23" s="139"/>
      <c r="D23" s="261" t="s">
        <v>146</v>
      </c>
      <c r="E23" s="262"/>
      <c r="F23" s="254" t="s">
        <v>351</v>
      </c>
      <c r="G23" s="255"/>
      <c r="H23" s="255"/>
      <c r="I23" s="255"/>
      <c r="J23" s="256"/>
    </row>
    <row r="24" spans="3:10" ht="29.15" customHeight="1">
      <c r="C24" s="139"/>
      <c r="D24" s="261" t="s">
        <v>80</v>
      </c>
      <c r="E24" s="262"/>
      <c r="F24" s="265" t="s">
        <v>352</v>
      </c>
      <c r="G24" s="266"/>
      <c r="H24" s="266"/>
      <c r="I24" s="266"/>
      <c r="J24" s="267"/>
    </row>
    <row r="25" spans="3:10" ht="29.15" customHeight="1">
      <c r="C25" s="139"/>
      <c r="D25" s="261" t="s">
        <v>81</v>
      </c>
      <c r="E25" s="262"/>
      <c r="F25" s="265" t="s">
        <v>353</v>
      </c>
      <c r="G25" s="266"/>
      <c r="H25" s="266"/>
      <c r="I25" s="266"/>
      <c r="J25" s="267"/>
    </row>
    <row r="26" spans="3:10" ht="29.15" customHeight="1">
      <c r="C26" s="139"/>
      <c r="D26" s="261" t="s">
        <v>82</v>
      </c>
      <c r="E26" s="262"/>
      <c r="F26" s="265" t="s">
        <v>354</v>
      </c>
      <c r="G26" s="266"/>
      <c r="H26" s="266"/>
      <c r="I26" s="266"/>
      <c r="J26" s="267"/>
    </row>
    <row r="27" spans="3:10" ht="29.15" customHeight="1">
      <c r="C27" s="139"/>
      <c r="D27" s="261" t="s">
        <v>83</v>
      </c>
      <c r="E27" s="262"/>
      <c r="F27" s="265" t="s">
        <v>355</v>
      </c>
      <c r="G27" s="266"/>
      <c r="H27" s="266"/>
      <c r="I27" s="266"/>
      <c r="J27" s="267"/>
    </row>
    <row r="28" spans="3:10" ht="18" customHeight="1">
      <c r="C28" s="257" t="s">
        <v>198</v>
      </c>
      <c r="D28" s="252"/>
      <c r="E28" s="252"/>
      <c r="F28" s="252"/>
      <c r="G28" s="252"/>
      <c r="H28" s="252"/>
      <c r="I28" s="252"/>
      <c r="J28" s="270"/>
    </row>
    <row r="29" spans="3:10" ht="141.75" customHeight="1">
      <c r="C29" s="139"/>
      <c r="D29" s="248" t="s">
        <v>317</v>
      </c>
      <c r="E29" s="249"/>
      <c r="F29" s="249"/>
      <c r="G29" s="249"/>
      <c r="H29" s="249"/>
      <c r="I29" s="249"/>
      <c r="J29" s="250"/>
    </row>
    <row r="30" spans="3:10" ht="18" customHeight="1">
      <c r="C30" s="257" t="s">
        <v>199</v>
      </c>
      <c r="D30" s="252"/>
      <c r="E30" s="252"/>
      <c r="F30" s="252"/>
      <c r="G30" s="252"/>
      <c r="H30" s="252"/>
      <c r="I30" s="252"/>
      <c r="J30" s="270"/>
    </row>
    <row r="31" spans="3:10" ht="213" customHeight="1">
      <c r="C31" s="139"/>
      <c r="D31" s="248" t="s">
        <v>252</v>
      </c>
      <c r="E31" s="268"/>
      <c r="F31" s="268"/>
      <c r="G31" s="268"/>
      <c r="H31" s="268"/>
      <c r="I31" s="268"/>
      <c r="J31" s="269"/>
    </row>
    <row r="32" spans="3:10" ht="18" customHeight="1">
      <c r="C32" s="257" t="s">
        <v>200</v>
      </c>
      <c r="D32" s="252"/>
      <c r="E32" s="252"/>
      <c r="F32" s="252"/>
      <c r="G32" s="252"/>
      <c r="H32" s="252"/>
      <c r="I32" s="252"/>
      <c r="J32" s="270"/>
    </row>
    <row r="33" spans="3:10" ht="20.149999999999999" customHeight="1">
      <c r="C33" s="139"/>
      <c r="D33" s="279" t="s">
        <v>79</v>
      </c>
      <c r="E33" s="279"/>
      <c r="F33" s="280"/>
      <c r="G33" s="279" t="s">
        <v>77</v>
      </c>
      <c r="H33" s="279"/>
      <c r="I33" s="281" t="s">
        <v>78</v>
      </c>
      <c r="J33" s="279"/>
    </row>
    <row r="34" spans="3:10" ht="20.149999999999999" customHeight="1">
      <c r="C34" s="139"/>
      <c r="D34" s="282" t="s">
        <v>72</v>
      </c>
      <c r="E34" s="282"/>
      <c r="F34" s="283"/>
      <c r="G34" s="284">
        <v>1000000</v>
      </c>
      <c r="H34" s="284"/>
      <c r="I34" s="348"/>
      <c r="J34" s="349"/>
    </row>
    <row r="35" spans="3:10" ht="20.149999999999999" customHeight="1">
      <c r="C35" s="139"/>
      <c r="D35" s="287" t="s">
        <v>73</v>
      </c>
      <c r="E35" s="287"/>
      <c r="F35" s="288"/>
      <c r="G35" s="289">
        <v>1000000</v>
      </c>
      <c r="H35" s="289"/>
      <c r="I35" s="290" t="s">
        <v>269</v>
      </c>
      <c r="J35" s="291"/>
    </row>
    <row r="36" spans="3:10" ht="20.149999999999999" customHeight="1">
      <c r="C36" s="139"/>
      <c r="D36" s="287" t="s">
        <v>74</v>
      </c>
      <c r="E36" s="287"/>
      <c r="F36" s="288"/>
      <c r="G36" s="289">
        <v>2000000</v>
      </c>
      <c r="H36" s="289"/>
      <c r="I36" s="290" t="s">
        <v>270</v>
      </c>
      <c r="J36" s="291"/>
    </row>
    <row r="37" spans="3:10" ht="20.149999999999999" customHeight="1">
      <c r="C37" s="139"/>
      <c r="D37" s="296" t="s">
        <v>75</v>
      </c>
      <c r="E37" s="296"/>
      <c r="F37" s="297"/>
      <c r="G37" s="292">
        <v>0</v>
      </c>
      <c r="H37" s="292"/>
      <c r="I37" s="346"/>
      <c r="J37" s="347"/>
    </row>
    <row r="38" spans="3:10" ht="20.149999999999999" customHeight="1">
      <c r="C38" s="140"/>
      <c r="D38" s="299" t="s">
        <v>76</v>
      </c>
      <c r="E38" s="299"/>
      <c r="F38" s="299"/>
      <c r="G38" s="300">
        <f>IF(SUM(G34:H37)=0,"",SUM(G34:H37))</f>
        <v>4000000</v>
      </c>
      <c r="H38" s="301"/>
      <c r="I38" s="302"/>
      <c r="J38" s="281"/>
    </row>
    <row r="39" spans="3:10" ht="8.15" customHeight="1">
      <c r="C39" s="127"/>
      <c r="D39" s="127"/>
      <c r="E39" s="127"/>
      <c r="F39" s="127"/>
      <c r="G39" s="127"/>
      <c r="H39" s="127"/>
      <c r="I39" s="127"/>
      <c r="J39" s="127"/>
    </row>
    <row r="40" spans="3:10" ht="18" customHeight="1">
      <c r="C40" s="130" t="s">
        <v>176</v>
      </c>
      <c r="D40" s="127"/>
      <c r="E40" s="127"/>
      <c r="F40" s="127"/>
      <c r="G40" s="127"/>
      <c r="H40" s="127"/>
      <c r="I40" s="127"/>
      <c r="J40" s="127"/>
    </row>
    <row r="41" spans="3:10" ht="18" customHeight="1">
      <c r="C41" s="276" t="s">
        <v>126</v>
      </c>
      <c r="D41" s="277"/>
      <c r="E41" s="277"/>
      <c r="F41" s="277"/>
      <c r="G41" s="277"/>
      <c r="H41" s="277"/>
      <c r="I41" s="277"/>
      <c r="J41" s="278"/>
    </row>
    <row r="42" spans="3:10" ht="18" customHeight="1">
      <c r="C42" s="139"/>
      <c r="D42" s="141" t="s">
        <v>6</v>
      </c>
      <c r="E42" s="141" t="s">
        <v>88</v>
      </c>
      <c r="F42" s="141"/>
      <c r="G42" s="141"/>
      <c r="H42" s="141"/>
      <c r="I42" s="141"/>
      <c r="J42" s="142"/>
    </row>
    <row r="43" spans="3:10" ht="24.75" customHeight="1">
      <c r="C43" s="139"/>
      <c r="D43" s="141"/>
      <c r="E43" s="143" t="s">
        <v>84</v>
      </c>
      <c r="F43" s="265" t="s">
        <v>236</v>
      </c>
      <c r="G43" s="265"/>
      <c r="H43" s="265"/>
      <c r="I43" s="265"/>
      <c r="J43" s="298"/>
    </row>
    <row r="44" spans="3:10" ht="30" customHeight="1">
      <c r="C44" s="139"/>
      <c r="D44" s="141"/>
      <c r="E44" s="143" t="s">
        <v>85</v>
      </c>
      <c r="F44" s="265" t="s">
        <v>237</v>
      </c>
      <c r="G44" s="265"/>
      <c r="H44" s="265"/>
      <c r="I44" s="265"/>
      <c r="J44" s="298"/>
    </row>
    <row r="45" spans="3:10" ht="30.45" customHeight="1">
      <c r="C45" s="139"/>
      <c r="D45" s="141"/>
      <c r="E45" s="143" t="s">
        <v>86</v>
      </c>
      <c r="F45" s="265" t="s">
        <v>238</v>
      </c>
      <c r="G45" s="266"/>
      <c r="H45" s="266"/>
      <c r="I45" s="266"/>
      <c r="J45" s="267"/>
    </row>
    <row r="46" spans="3:10" ht="30.45" customHeight="1">
      <c r="C46" s="139"/>
      <c r="D46" s="141"/>
      <c r="E46" s="143" t="s">
        <v>87</v>
      </c>
      <c r="F46" s="265" t="s">
        <v>239</v>
      </c>
      <c r="G46" s="265"/>
      <c r="H46" s="265"/>
      <c r="I46" s="265"/>
      <c r="J46" s="298"/>
    </row>
    <row r="47" spans="3:10" ht="18" customHeight="1">
      <c r="C47" s="139"/>
      <c r="D47" s="144" t="s">
        <v>15</v>
      </c>
      <c r="E47" s="141" t="s">
        <v>89</v>
      </c>
      <c r="F47" s="141"/>
      <c r="G47" s="141"/>
      <c r="H47" s="141"/>
      <c r="I47" s="141"/>
      <c r="J47" s="142"/>
    </row>
    <row r="48" spans="3:10" ht="50.15" customHeight="1">
      <c r="C48" s="139"/>
      <c r="D48" s="141"/>
      <c r="E48" s="248" t="s">
        <v>284</v>
      </c>
      <c r="F48" s="249"/>
      <c r="G48" s="249"/>
      <c r="H48" s="249"/>
      <c r="I48" s="249"/>
      <c r="J48" s="250"/>
    </row>
    <row r="49" spans="3:10" ht="18" customHeight="1">
      <c r="C49" s="139"/>
      <c r="D49" s="144" t="s">
        <v>8</v>
      </c>
      <c r="E49" s="141" t="s">
        <v>90</v>
      </c>
      <c r="F49" s="141"/>
      <c r="G49" s="141"/>
      <c r="H49" s="141"/>
      <c r="I49" s="141"/>
      <c r="J49" s="142"/>
    </row>
    <row r="50" spans="3:10" ht="243.75" customHeight="1">
      <c r="C50" s="139"/>
      <c r="D50" s="141"/>
      <c r="E50" s="248" t="s">
        <v>285</v>
      </c>
      <c r="F50" s="249"/>
      <c r="G50" s="249"/>
      <c r="H50" s="249"/>
      <c r="I50" s="249"/>
      <c r="J50" s="250"/>
    </row>
    <row r="51" spans="3:10" ht="18" customHeight="1">
      <c r="C51" s="139"/>
      <c r="D51" s="141"/>
      <c r="E51" s="141" t="s">
        <v>67</v>
      </c>
      <c r="F51" s="141"/>
      <c r="G51" s="145" t="s">
        <v>69</v>
      </c>
      <c r="H51" s="146" t="s">
        <v>70</v>
      </c>
      <c r="I51" s="147" t="s">
        <v>71</v>
      </c>
      <c r="J51" s="148" t="s">
        <v>68</v>
      </c>
    </row>
    <row r="52" spans="3:10" ht="18" customHeight="1">
      <c r="C52" s="139"/>
      <c r="D52" s="141"/>
      <c r="E52" s="303" t="s">
        <v>273</v>
      </c>
      <c r="F52" s="303"/>
      <c r="G52" s="193">
        <v>2</v>
      </c>
      <c r="H52" s="194">
        <v>4</v>
      </c>
      <c r="I52" s="195">
        <v>2</v>
      </c>
      <c r="J52" s="109">
        <f>IF(OR(G52="",H52="",I52=""),"",G52*H52*I52)</f>
        <v>16</v>
      </c>
    </row>
    <row r="53" spans="3:10" ht="18" customHeight="1">
      <c r="C53" s="139"/>
      <c r="D53" s="141"/>
      <c r="E53" s="303" t="s">
        <v>274</v>
      </c>
      <c r="F53" s="303"/>
      <c r="G53" s="193">
        <v>3</v>
      </c>
      <c r="H53" s="194">
        <v>4</v>
      </c>
      <c r="I53" s="195">
        <v>2</v>
      </c>
      <c r="J53" s="109">
        <f t="shared" ref="J53:J55" si="0">IF(OR(G53="",H53="",I53=""),"",G53*H53*I53)</f>
        <v>24</v>
      </c>
    </row>
    <row r="54" spans="3:10" ht="18" customHeight="1">
      <c r="C54" s="139"/>
      <c r="D54" s="141"/>
      <c r="E54" s="303" t="s">
        <v>286</v>
      </c>
      <c r="F54" s="303"/>
      <c r="G54" s="193">
        <v>1</v>
      </c>
      <c r="H54" s="194">
        <v>4</v>
      </c>
      <c r="I54" s="195">
        <v>1</v>
      </c>
      <c r="J54" s="109">
        <f t="shared" si="0"/>
        <v>4</v>
      </c>
    </row>
    <row r="55" spans="3:10" ht="18" customHeight="1" thickBot="1">
      <c r="C55" s="139"/>
      <c r="D55" s="141"/>
      <c r="E55" s="341"/>
      <c r="F55" s="341"/>
      <c r="G55" s="110"/>
      <c r="H55" s="111"/>
      <c r="I55" s="112"/>
      <c r="J55" s="113" t="str">
        <f t="shared" si="0"/>
        <v/>
      </c>
    </row>
    <row r="56" spans="3:10" ht="18" customHeight="1">
      <c r="C56" s="139"/>
      <c r="D56" s="141"/>
      <c r="E56" s="331" t="s">
        <v>68</v>
      </c>
      <c r="F56" s="332"/>
      <c r="G56" s="332"/>
      <c r="H56" s="332"/>
      <c r="I56" s="333"/>
      <c r="J56" s="149">
        <f>IF(SUM(J52:J55)=0,"",SUM(J52:J55))</f>
        <v>44</v>
      </c>
    </row>
    <row r="57" spans="3:10" ht="18" customHeight="1">
      <c r="C57" s="139"/>
      <c r="D57" s="144" t="s">
        <v>91</v>
      </c>
      <c r="E57" s="141" t="s">
        <v>94</v>
      </c>
      <c r="F57" s="141"/>
      <c r="G57" s="141"/>
      <c r="H57" s="141"/>
      <c r="I57" s="141"/>
      <c r="J57" s="142"/>
    </row>
    <row r="58" spans="3:10" ht="165" customHeight="1">
      <c r="C58" s="140"/>
      <c r="D58" s="150"/>
      <c r="E58" s="248" t="s">
        <v>287</v>
      </c>
      <c r="F58" s="249"/>
      <c r="G58" s="249"/>
      <c r="H58" s="249"/>
      <c r="I58" s="249"/>
      <c r="J58" s="250"/>
    </row>
    <row r="59" spans="3:10" ht="18" customHeight="1">
      <c r="C59" s="160" t="s">
        <v>127</v>
      </c>
      <c r="D59" s="161"/>
      <c r="E59" s="161"/>
      <c r="F59" s="161"/>
      <c r="G59" s="161"/>
      <c r="H59" s="161"/>
      <c r="I59" s="161"/>
      <c r="J59" s="162"/>
    </row>
    <row r="60" spans="3:10" ht="18" customHeight="1">
      <c r="C60" s="139"/>
      <c r="D60" s="141" t="s">
        <v>6</v>
      </c>
      <c r="E60" s="141" t="s">
        <v>129</v>
      </c>
      <c r="F60" s="141"/>
      <c r="G60" s="141"/>
      <c r="H60" s="141"/>
      <c r="I60" s="141"/>
      <c r="J60" s="142"/>
    </row>
    <row r="61" spans="3:10" ht="29.5" customHeight="1">
      <c r="C61" s="139"/>
      <c r="D61" s="142"/>
      <c r="E61" s="152" t="s">
        <v>96</v>
      </c>
      <c r="F61" s="326"/>
      <c r="G61" s="326"/>
      <c r="H61" s="326"/>
      <c r="I61" s="326"/>
      <c r="J61" s="327"/>
    </row>
    <row r="62" spans="3:10" ht="26.15" customHeight="1">
      <c r="C62" s="139"/>
      <c r="D62" s="141"/>
      <c r="E62" s="152" t="s">
        <v>97</v>
      </c>
      <c r="F62" s="326"/>
      <c r="G62" s="326"/>
      <c r="H62" s="326"/>
      <c r="I62" s="326"/>
      <c r="J62" s="327"/>
    </row>
    <row r="63" spans="3:10" ht="18" customHeight="1">
      <c r="C63" s="139"/>
      <c r="D63" s="141" t="s">
        <v>15</v>
      </c>
      <c r="E63" s="141" t="s">
        <v>130</v>
      </c>
      <c r="F63" s="141"/>
      <c r="G63" s="141"/>
      <c r="H63" s="141"/>
      <c r="I63" s="141"/>
      <c r="J63" s="142"/>
    </row>
    <row r="64" spans="3:10" ht="60" customHeight="1">
      <c r="C64" s="139"/>
      <c r="D64" s="141"/>
      <c r="E64" s="307"/>
      <c r="F64" s="274"/>
      <c r="G64" s="274"/>
      <c r="H64" s="274"/>
      <c r="I64" s="274"/>
      <c r="J64" s="275"/>
    </row>
    <row r="65" spans="3:10" ht="18" customHeight="1">
      <c r="C65" s="139"/>
      <c r="D65" s="144" t="s">
        <v>8</v>
      </c>
      <c r="E65" s="141" t="s">
        <v>131</v>
      </c>
      <c r="F65" s="141"/>
      <c r="G65" s="141"/>
      <c r="H65" s="141"/>
      <c r="I65" s="141"/>
      <c r="J65" s="142"/>
    </row>
    <row r="66" spans="3:10" ht="14.15" customHeight="1">
      <c r="C66" s="139"/>
      <c r="D66" s="141"/>
      <c r="E66" s="308" t="s">
        <v>177</v>
      </c>
      <c r="F66" s="309"/>
      <c r="G66" s="309"/>
      <c r="H66" s="309"/>
      <c r="I66" s="309"/>
      <c r="J66" s="310"/>
    </row>
    <row r="67" spans="3:10" ht="59.15" customHeight="1">
      <c r="C67" s="139"/>
      <c r="D67" s="141"/>
      <c r="E67" s="328"/>
      <c r="F67" s="329"/>
      <c r="G67" s="329"/>
      <c r="H67" s="329"/>
      <c r="I67" s="329"/>
      <c r="J67" s="330"/>
    </row>
    <row r="68" spans="3:10" ht="10" customHeight="1">
      <c r="C68" s="139"/>
      <c r="D68" s="141"/>
      <c r="E68" s="311"/>
      <c r="F68" s="312"/>
      <c r="G68" s="312"/>
      <c r="H68" s="312"/>
      <c r="I68" s="312"/>
      <c r="J68" s="313"/>
    </row>
    <row r="69" spans="3:10" ht="18" customHeight="1">
      <c r="C69" s="139"/>
      <c r="D69" s="144" t="s">
        <v>91</v>
      </c>
      <c r="E69" s="141" t="s">
        <v>132</v>
      </c>
      <c r="F69" s="141"/>
      <c r="G69" s="141"/>
      <c r="H69" s="141"/>
      <c r="I69" s="141"/>
      <c r="J69" s="142"/>
    </row>
    <row r="70" spans="3:10" ht="60.65" customHeight="1">
      <c r="C70" s="139"/>
      <c r="D70" s="141"/>
      <c r="E70" s="307"/>
      <c r="F70" s="274"/>
      <c r="G70" s="274"/>
      <c r="H70" s="274"/>
      <c r="I70" s="274"/>
      <c r="J70" s="275"/>
    </row>
    <row r="71" spans="3:10" ht="18" customHeight="1">
      <c r="C71" s="139"/>
      <c r="D71" s="144" t="s">
        <v>92</v>
      </c>
      <c r="E71" s="141" t="s">
        <v>95</v>
      </c>
      <c r="F71" s="141"/>
      <c r="G71" s="141"/>
      <c r="H71" s="141"/>
      <c r="I71" s="141"/>
      <c r="J71" s="142"/>
    </row>
    <row r="72" spans="3:10" ht="60" customHeight="1">
      <c r="C72" s="140"/>
      <c r="D72" s="150"/>
      <c r="E72" s="307"/>
      <c r="F72" s="274"/>
      <c r="G72" s="274"/>
      <c r="H72" s="274"/>
      <c r="I72" s="274"/>
      <c r="J72" s="275"/>
    </row>
    <row r="73" spans="3:10" ht="18" customHeight="1">
      <c r="C73" s="160" t="s">
        <v>128</v>
      </c>
      <c r="D73" s="161"/>
      <c r="E73" s="161"/>
      <c r="F73" s="161"/>
      <c r="G73" s="161"/>
      <c r="H73" s="161"/>
      <c r="I73" s="161"/>
      <c r="J73" s="162"/>
    </row>
    <row r="74" spans="3:10" ht="18" customHeight="1">
      <c r="C74" s="139"/>
      <c r="D74" s="141" t="s">
        <v>6</v>
      </c>
      <c r="E74" s="141" t="s">
        <v>93</v>
      </c>
      <c r="F74" s="141"/>
      <c r="G74" s="141"/>
      <c r="H74" s="141"/>
      <c r="I74" s="141"/>
      <c r="J74" s="142"/>
    </row>
    <row r="75" spans="3:10" ht="75.75" customHeight="1">
      <c r="C75" s="139"/>
      <c r="D75" s="141"/>
      <c r="E75" s="248" t="s">
        <v>288</v>
      </c>
      <c r="F75" s="344"/>
      <c r="G75" s="344"/>
      <c r="H75" s="344"/>
      <c r="I75" s="344"/>
      <c r="J75" s="345"/>
    </row>
    <row r="76" spans="3:10" ht="18" customHeight="1">
      <c r="C76" s="139"/>
      <c r="D76" s="144" t="s">
        <v>15</v>
      </c>
      <c r="E76" s="141" t="s">
        <v>133</v>
      </c>
      <c r="F76" s="141"/>
      <c r="G76" s="141"/>
      <c r="H76" s="141"/>
      <c r="I76" s="141"/>
      <c r="J76" s="142"/>
    </row>
    <row r="77" spans="3:10" ht="294" customHeight="1">
      <c r="C77" s="139"/>
      <c r="D77" s="141"/>
      <c r="E77" s="248" t="s">
        <v>289</v>
      </c>
      <c r="F77" s="344"/>
      <c r="G77" s="344"/>
      <c r="H77" s="344"/>
      <c r="I77" s="344"/>
      <c r="J77" s="345"/>
    </row>
    <row r="78" spans="3:10" ht="18" customHeight="1">
      <c r="C78" s="139"/>
      <c r="D78" s="144" t="s">
        <v>8</v>
      </c>
      <c r="E78" s="141" t="s">
        <v>134</v>
      </c>
      <c r="F78" s="141"/>
      <c r="G78" s="141"/>
      <c r="H78" s="141"/>
      <c r="I78" s="141"/>
      <c r="J78" s="142"/>
    </row>
    <row r="79" spans="3:10">
      <c r="C79" s="139"/>
      <c r="D79" s="141"/>
      <c r="E79" s="308" t="s">
        <v>98</v>
      </c>
      <c r="F79" s="309"/>
      <c r="G79" s="309"/>
      <c r="H79" s="309"/>
      <c r="I79" s="309"/>
      <c r="J79" s="310"/>
    </row>
    <row r="80" spans="3:10" ht="38.15" customHeight="1">
      <c r="C80" s="139"/>
      <c r="D80" s="141"/>
      <c r="E80" s="337" t="s">
        <v>290</v>
      </c>
      <c r="F80" s="338"/>
      <c r="G80" s="338"/>
      <c r="H80" s="338"/>
      <c r="I80" s="338"/>
      <c r="J80" s="339"/>
    </row>
    <row r="81" spans="3:11">
      <c r="C81" s="139"/>
      <c r="D81" s="141"/>
      <c r="E81" s="308" t="s">
        <v>125</v>
      </c>
      <c r="F81" s="309"/>
      <c r="G81" s="309"/>
      <c r="H81" s="309"/>
      <c r="I81" s="309"/>
      <c r="J81" s="310"/>
    </row>
    <row r="82" spans="3:11" ht="86.25" customHeight="1">
      <c r="C82" s="139"/>
      <c r="D82" s="141"/>
      <c r="E82" s="337" t="s">
        <v>290</v>
      </c>
      <c r="F82" s="338"/>
      <c r="G82" s="338"/>
      <c r="H82" s="338"/>
      <c r="I82" s="338"/>
      <c r="J82" s="339"/>
    </row>
    <row r="83" spans="3:11" ht="18" customHeight="1">
      <c r="C83" s="139"/>
      <c r="D83" s="144" t="s">
        <v>91</v>
      </c>
      <c r="E83" s="141" t="s">
        <v>135</v>
      </c>
      <c r="F83" s="141"/>
      <c r="G83" s="141"/>
      <c r="H83" s="141"/>
      <c r="I83" s="141"/>
      <c r="J83" s="142"/>
    </row>
    <row r="84" spans="3:11" ht="50.15" customHeight="1">
      <c r="C84" s="140"/>
      <c r="D84" s="150"/>
      <c r="E84" s="248" t="s">
        <v>290</v>
      </c>
      <c r="F84" s="344"/>
      <c r="G84" s="344"/>
      <c r="H84" s="344"/>
      <c r="I84" s="344"/>
      <c r="J84" s="345"/>
    </row>
    <row r="85" spans="3:11" ht="18" customHeight="1">
      <c r="C85" s="139"/>
      <c r="D85" s="144" t="s">
        <v>92</v>
      </c>
      <c r="E85" s="141" t="s">
        <v>95</v>
      </c>
      <c r="F85" s="141"/>
      <c r="G85" s="141"/>
      <c r="H85" s="141"/>
      <c r="I85" s="141"/>
      <c r="J85" s="142"/>
    </row>
    <row r="86" spans="3:11" ht="60.75" customHeight="1">
      <c r="C86" s="140"/>
      <c r="D86" s="150"/>
      <c r="E86" s="248" t="s">
        <v>291</v>
      </c>
      <c r="F86" s="344"/>
      <c r="G86" s="344"/>
      <c r="H86" s="344"/>
      <c r="I86" s="344"/>
      <c r="J86" s="345"/>
    </row>
    <row r="87" spans="3:11" ht="8.15" customHeight="1">
      <c r="C87" s="127"/>
      <c r="D87" s="127"/>
      <c r="E87" s="127"/>
      <c r="F87" s="127"/>
      <c r="G87" s="127"/>
      <c r="H87" s="127"/>
      <c r="I87" s="127"/>
      <c r="J87" s="127"/>
    </row>
    <row r="88" spans="3:11" ht="18" customHeight="1">
      <c r="C88" s="187" t="s">
        <v>147</v>
      </c>
      <c r="D88" s="188"/>
      <c r="E88" s="188"/>
      <c r="F88" s="188"/>
      <c r="G88" s="153"/>
      <c r="H88" s="153"/>
      <c r="I88" s="153"/>
      <c r="J88" s="153"/>
    </row>
    <row r="89" spans="3:11" ht="18" customHeight="1">
      <c r="C89" s="257" t="s">
        <v>185</v>
      </c>
      <c r="D89" s="252"/>
      <c r="E89" s="252"/>
      <c r="F89" s="252"/>
      <c r="G89" s="252"/>
      <c r="H89" s="252"/>
      <c r="I89" s="252"/>
      <c r="J89" s="270"/>
      <c r="K89" s="118"/>
    </row>
    <row r="90" spans="3:11" ht="18" customHeight="1">
      <c r="C90" s="139"/>
      <c r="D90" s="134"/>
      <c r="E90" s="154" t="s">
        <v>158</v>
      </c>
      <c r="F90" s="199" t="s">
        <v>246</v>
      </c>
      <c r="G90" s="154" t="s">
        <v>159</v>
      </c>
      <c r="H90" s="314" t="s">
        <v>165</v>
      </c>
      <c r="I90" s="315"/>
      <c r="J90" s="316"/>
      <c r="K90" s="118"/>
    </row>
    <row r="91" spans="3:11" ht="18" customHeight="1">
      <c r="C91" s="151"/>
      <c r="D91" s="157"/>
      <c r="E91" s="154" t="s">
        <v>158</v>
      </c>
      <c r="F91" s="117"/>
      <c r="G91" s="154" t="s">
        <v>159</v>
      </c>
      <c r="H91" s="317"/>
      <c r="I91" s="318"/>
      <c r="J91" s="319"/>
      <c r="K91" s="118"/>
    </row>
    <row r="92" spans="3:11" ht="18" customHeight="1">
      <c r="C92" s="151"/>
      <c r="D92" s="157"/>
      <c r="E92" s="154" t="s">
        <v>158</v>
      </c>
      <c r="F92" s="117"/>
      <c r="G92" s="154" t="s">
        <v>159</v>
      </c>
      <c r="H92" s="320"/>
      <c r="I92" s="321"/>
      <c r="J92" s="322"/>
      <c r="K92" s="118"/>
    </row>
    <row r="93" spans="3:11" ht="18" customHeight="1">
      <c r="C93" s="257" t="s">
        <v>186</v>
      </c>
      <c r="D93" s="252"/>
      <c r="E93" s="252"/>
      <c r="F93" s="252"/>
      <c r="G93" s="270"/>
      <c r="H93" s="314" t="s">
        <v>245</v>
      </c>
      <c r="I93" s="315"/>
      <c r="J93" s="316"/>
    </row>
    <row r="94" spans="3:11" ht="20.149999999999999" customHeight="1">
      <c r="C94" s="257" t="s">
        <v>187</v>
      </c>
      <c r="D94" s="252"/>
      <c r="E94" s="252"/>
      <c r="F94" s="252"/>
      <c r="G94" s="270"/>
      <c r="H94" s="258" t="s">
        <v>208</v>
      </c>
      <c r="I94" s="259"/>
      <c r="J94" s="260"/>
    </row>
    <row r="95" spans="3:11" ht="20.149999999999999" customHeight="1">
      <c r="C95" s="257" t="s">
        <v>188</v>
      </c>
      <c r="D95" s="252"/>
      <c r="E95" s="252"/>
      <c r="F95" s="252"/>
      <c r="G95" s="120"/>
      <c r="H95" s="258" t="s">
        <v>208</v>
      </c>
      <c r="I95" s="259"/>
      <c r="J95" s="260"/>
    </row>
    <row r="96" spans="3:11" ht="20.149999999999999" customHeight="1">
      <c r="C96" s="257" t="s">
        <v>189</v>
      </c>
      <c r="D96" s="252"/>
      <c r="E96" s="252"/>
      <c r="F96" s="252"/>
      <c r="G96" s="120"/>
      <c r="H96" s="304" t="s">
        <v>257</v>
      </c>
      <c r="I96" s="305"/>
      <c r="J96" s="306"/>
    </row>
    <row r="97" spans="3:10" ht="18" customHeight="1">
      <c r="C97" s="324" t="s">
        <v>190</v>
      </c>
      <c r="D97" s="325"/>
      <c r="E97" s="325"/>
      <c r="F97" s="325"/>
      <c r="G97" s="325"/>
      <c r="H97" s="325"/>
      <c r="I97" s="325"/>
      <c r="J97" s="200" t="s">
        <v>208</v>
      </c>
    </row>
    <row r="98" spans="3:10" ht="18" customHeight="1">
      <c r="E98" s="323"/>
      <c r="F98" s="323"/>
      <c r="G98" s="323"/>
      <c r="H98" s="323"/>
      <c r="I98" s="323"/>
    </row>
    <row r="99" spans="3:10" ht="18" customHeight="1"/>
    <row r="100" spans="3:10" ht="18" customHeight="1"/>
    <row r="101" spans="3:10" ht="18" customHeight="1"/>
    <row r="102" spans="3:10" ht="18" customHeight="1"/>
    <row r="103" spans="3:10" ht="18" customHeight="1"/>
    <row r="104" spans="3:10" ht="18" customHeight="1"/>
    <row r="105" spans="3:10" ht="18" customHeight="1"/>
    <row r="106" spans="3:10" ht="18" customHeight="1"/>
    <row r="107" spans="3:10" ht="18" customHeight="1"/>
    <row r="108" spans="3:10" ht="18" customHeight="1"/>
    <row r="109" spans="3:10" ht="18" customHeight="1"/>
    <row r="110" spans="3:10" ht="18" customHeight="1"/>
    <row r="111" spans="3:10" ht="18" customHeight="1"/>
    <row r="112" spans="3:10"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sheetData>
  <sheetProtection formatRows="0" insertColumns="0" selectLockedCells="1"/>
  <mergeCells count="85">
    <mergeCell ref="C17:J17"/>
    <mergeCell ref="D6:J6"/>
    <mergeCell ref="D8:J8"/>
    <mergeCell ref="D12:J12"/>
    <mergeCell ref="D14:J14"/>
    <mergeCell ref="D16:J16"/>
    <mergeCell ref="D18:J18"/>
    <mergeCell ref="C21:J21"/>
    <mergeCell ref="D22:E22"/>
    <mergeCell ref="F22:J22"/>
    <mergeCell ref="D23:E23"/>
    <mergeCell ref="F23:J23"/>
    <mergeCell ref="D31:J31"/>
    <mergeCell ref="D24:E24"/>
    <mergeCell ref="F24:J24"/>
    <mergeCell ref="D25:E25"/>
    <mergeCell ref="F25:J25"/>
    <mergeCell ref="D26:E26"/>
    <mergeCell ref="F26:J26"/>
    <mergeCell ref="D27:E27"/>
    <mergeCell ref="F27:J27"/>
    <mergeCell ref="C28:J28"/>
    <mergeCell ref="D29:J29"/>
    <mergeCell ref="C30:J30"/>
    <mergeCell ref="C32:J32"/>
    <mergeCell ref="D33:F33"/>
    <mergeCell ref="G33:H33"/>
    <mergeCell ref="I33:J33"/>
    <mergeCell ref="D34:F34"/>
    <mergeCell ref="G34:H34"/>
    <mergeCell ref="I34:J34"/>
    <mergeCell ref="D35:F35"/>
    <mergeCell ref="G35:H35"/>
    <mergeCell ref="I35:J35"/>
    <mergeCell ref="D36:F36"/>
    <mergeCell ref="G36:H36"/>
    <mergeCell ref="I36:J36"/>
    <mergeCell ref="E48:J48"/>
    <mergeCell ref="D37:F37"/>
    <mergeCell ref="G37:H37"/>
    <mergeCell ref="I37:J37"/>
    <mergeCell ref="D38:F38"/>
    <mergeCell ref="G38:H38"/>
    <mergeCell ref="I38:J38"/>
    <mergeCell ref="C41:J41"/>
    <mergeCell ref="F43:J43"/>
    <mergeCell ref="F44:J44"/>
    <mergeCell ref="F45:J45"/>
    <mergeCell ref="F46:J46"/>
    <mergeCell ref="E67:J68"/>
    <mergeCell ref="E50:J50"/>
    <mergeCell ref="E52:F52"/>
    <mergeCell ref="E53:F53"/>
    <mergeCell ref="E54:F54"/>
    <mergeCell ref="E55:F55"/>
    <mergeCell ref="E56:I56"/>
    <mergeCell ref="E58:J58"/>
    <mergeCell ref="F61:J61"/>
    <mergeCell ref="F62:J62"/>
    <mergeCell ref="E64:J64"/>
    <mergeCell ref="E66:J66"/>
    <mergeCell ref="H90:J90"/>
    <mergeCell ref="E70:J70"/>
    <mergeCell ref="E72:J72"/>
    <mergeCell ref="E75:J75"/>
    <mergeCell ref="E77:J77"/>
    <mergeCell ref="E79:J79"/>
    <mergeCell ref="E80:J80"/>
    <mergeCell ref="E81:J81"/>
    <mergeCell ref="E82:J82"/>
    <mergeCell ref="E84:J84"/>
    <mergeCell ref="E86:J86"/>
    <mergeCell ref="C89:J89"/>
    <mergeCell ref="E98:I98"/>
    <mergeCell ref="H91:J91"/>
    <mergeCell ref="H92:J92"/>
    <mergeCell ref="C93:G93"/>
    <mergeCell ref="H93:J93"/>
    <mergeCell ref="C94:G94"/>
    <mergeCell ref="H94:J94"/>
    <mergeCell ref="C95:F95"/>
    <mergeCell ref="H95:J95"/>
    <mergeCell ref="C96:F96"/>
    <mergeCell ref="H96:J96"/>
    <mergeCell ref="C97:I97"/>
  </mergeCells>
  <phoneticPr fontId="4"/>
  <conditionalFormatting sqref="C41:J58 C73:J78 C79:E82 C83:J86">
    <cfRule type="expression" dxfId="24" priority="11">
      <formula>$I$2="Ｂ"</formula>
    </cfRule>
  </conditionalFormatting>
  <conditionalFormatting sqref="C41:J58">
    <cfRule type="expression" dxfId="23" priority="7">
      <formula>$I$2="Ｂ＋Ｃ"</formula>
    </cfRule>
  </conditionalFormatting>
  <conditionalFormatting sqref="C41:J65 C66:E67 C68:D68 C69:J72">
    <cfRule type="expression" dxfId="22" priority="12">
      <formula>$I$2="Ｃ"</formula>
    </cfRule>
  </conditionalFormatting>
  <conditionalFormatting sqref="C59:J65 C66:E67 C68:D68 C69:J72">
    <cfRule type="expression" dxfId="21" priority="8">
      <formula>$I$2="Ａ＋Ｃ"</formula>
    </cfRule>
  </conditionalFormatting>
  <conditionalFormatting sqref="C59:J65 C66:E67 C68:D68 C69:J78 C79:E82 C83:J86">
    <cfRule type="expression" dxfId="20" priority="10">
      <formula>$I$2="Ａ"</formula>
    </cfRule>
  </conditionalFormatting>
  <conditionalFormatting sqref="C73:J78 C79:E82 C83:J86">
    <cfRule type="expression" dxfId="19" priority="9">
      <formula>$I$2="Ａ＋Ｂ"</formula>
    </cfRule>
  </conditionalFormatting>
  <conditionalFormatting sqref="D6">
    <cfRule type="containsBlanks" dxfId="18" priority="5">
      <formula>LEN(TRIM(D6))=0</formula>
    </cfRule>
  </conditionalFormatting>
  <conditionalFormatting sqref="D8">
    <cfRule type="containsBlanks" dxfId="17" priority="4">
      <formula>LEN(TRIM(D8))=0</formula>
    </cfRule>
  </conditionalFormatting>
  <conditionalFormatting sqref="F90:F92">
    <cfRule type="containsBlanks" dxfId="16" priority="3">
      <formula>LEN(TRIM(F90))=0</formula>
    </cfRule>
    <cfRule type="containsBlanks" dxfId="15" priority="6">
      <formula>LEN(TRIM(F90))=0</formula>
    </cfRule>
  </conditionalFormatting>
  <conditionalFormatting sqref="F43:J46 E48 E50 E52:I55 E58 F61:J62 E64 E66:J68 E70 E72 E75 E77 E79:E80 E81:J82 E84 E86 D14 D16 D18 F22:J22 F23 F24:J27 D29 D31 G34:H37 H90:H93">
    <cfRule type="containsBlanks" dxfId="14" priority="13">
      <formula>LEN(TRIM(D14))=0</formula>
    </cfRule>
  </conditionalFormatting>
  <conditionalFormatting sqref="H90:J96">
    <cfRule type="containsBlanks" dxfId="13" priority="2">
      <formula>LEN(TRIM(H90))=0</formula>
    </cfRule>
  </conditionalFormatting>
  <conditionalFormatting sqref="J97">
    <cfRule type="containsBlanks" dxfId="12" priority="1">
      <formula>LEN(TRIM(J97))=0</formula>
    </cfRule>
  </conditionalFormatting>
  <dataValidations count="6">
    <dataValidation type="list" errorStyle="warning" allowBlank="1" showInputMessage="1" showErrorMessage="1" error="○または×を入力してください。" sqref="H94:J95 J97" xr:uid="{9B280979-DEDC-4ACF-8034-D78D1B320023}">
      <formula1>"○,×"</formula1>
    </dataValidation>
    <dataValidation type="list" errorStyle="warning" allowBlank="1" showInputMessage="1" showErrorMessage="1" error="○または×を入力してください。" sqref="H96:J96" xr:uid="{47CD9927-DE24-4A99-B979-CBE3821C36FB}">
      <formula1>"機構ＨＰ,ＤＸコンソのメルマガ,県広報,新聞広告,Web広告（LINE広告等）,ベンダーからの紹介,その他"</formula1>
    </dataValidation>
    <dataValidation type="list" allowBlank="1" showInputMessage="1" showErrorMessage="1" sqref="F90:F92" xr:uid="{1062020D-5291-4ED1-845A-9DB8C3FB5134}">
      <formula1>"2025年度,2024年度,2023年度,2022年度"</formula1>
    </dataValidation>
    <dataValidation type="list" allowBlank="1" showInputMessage="1" showErrorMessage="1" sqref="H90:J90" xr:uid="{E7DFFC0A-E915-4387-86AE-BB12AD5A76FC}">
      <formula1>INDIRECT("_"&amp;$F$90)</formula1>
    </dataValidation>
    <dataValidation type="list" allowBlank="1" showInputMessage="1" showErrorMessage="1" sqref="H91:J91" xr:uid="{97819EC8-6B67-4CFF-931D-B5584ADC3D75}">
      <formula1>INDIRECT("_"&amp;$F$91)</formula1>
    </dataValidation>
    <dataValidation type="list" allowBlank="1" showInputMessage="1" showErrorMessage="1" sqref="H92:J92" xr:uid="{240E657F-1A9E-424F-B2C8-932B765C0989}">
      <formula1>INDIRECT("_"&amp;$F$92)</formula1>
    </dataValidation>
  </dataValidations>
  <pageMargins left="0.39370078740157483" right="0.39370078740157483" top="0.39370078740157483" bottom="0.39370078740157483" header="0.19685039370078741" footer="0.19685039370078741"/>
  <pageSetup paperSize="9" orientation="portrait" r:id="rId1"/>
  <rowBreaks count="5" manualBreakCount="5">
    <brk id="19" min="2" max="9" man="1"/>
    <brk id="31" min="2" max="9" man="1"/>
    <brk id="56" min="2" max="9" man="1"/>
    <brk id="72" min="2" max="9" man="1"/>
    <brk id="86" min="2" max="9"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A50EA-B479-4C36-9CF2-9AD078E1C532}">
  <sheetPr>
    <tabColor theme="9" tint="0.79998168889431442"/>
  </sheetPr>
  <dimension ref="B1:J59"/>
  <sheetViews>
    <sheetView showGridLines="0" view="pageBreakPreview" zoomScale="130" zoomScaleNormal="75" zoomScaleSheetLayoutView="130" workbookViewId="0">
      <selection activeCell="B2" sqref="B2"/>
    </sheetView>
  </sheetViews>
  <sheetFormatPr defaultColWidth="8.2109375" defaultRowHeight="15" customHeight="1"/>
  <cols>
    <col min="1" max="1" width="1.5" style="4" customWidth="1"/>
    <col min="2" max="2" width="4" style="3" customWidth="1"/>
    <col min="3" max="3" width="10.5" style="4" customWidth="1"/>
    <col min="4" max="4" width="15.35546875" style="4" customWidth="1"/>
    <col min="5" max="5" width="11.2109375" style="5" customWidth="1"/>
    <col min="6" max="6" width="25.640625" style="6" customWidth="1"/>
    <col min="7" max="7" width="17.85546875" style="6" customWidth="1"/>
    <col min="8" max="8" width="1.5" style="4" customWidth="1"/>
    <col min="9" max="16384" width="8.2109375" style="4"/>
  </cols>
  <sheetData>
    <row r="1" spans="2:7" ht="5.25" customHeight="1"/>
    <row r="2" spans="2:7" ht="17.149999999999999" customHeight="1">
      <c r="B2" s="52" t="s">
        <v>107</v>
      </c>
      <c r="C2" s="53"/>
      <c r="D2" s="53"/>
    </row>
    <row r="3" spans="2:7" ht="8.5" customHeight="1">
      <c r="B3" s="7"/>
      <c r="D3" s="8"/>
      <c r="E3" s="9"/>
      <c r="F3" s="8"/>
      <c r="G3" s="8"/>
    </row>
    <row r="4" spans="2:7" ht="18.75" customHeight="1">
      <c r="B4" s="163" t="s">
        <v>178</v>
      </c>
      <c r="C4" s="10"/>
      <c r="D4" s="32"/>
      <c r="E4" s="42" t="s">
        <v>101</v>
      </c>
      <c r="F4" s="114" t="str">
        <f>IF('様式１ 支給申請書（記入例）'!G10="","",'様式１ 支給申請書（記入例）'!G10)</f>
        <v>あいちデジタル株式会社</v>
      </c>
      <c r="G4" s="61" t="str">
        <f>_xlfn.IFNA(INDEX(リスト!H3:H9,MATCH(リスト!E8,リスト!I3:I9,0)),"")</f>
        <v>Ａ＋Ｂ</v>
      </c>
    </row>
    <row r="5" spans="2:7" ht="18.75" customHeight="1">
      <c r="B5" s="11" t="s">
        <v>136</v>
      </c>
      <c r="C5" s="12"/>
      <c r="D5" s="13"/>
      <c r="E5" s="34"/>
      <c r="F5" s="35"/>
      <c r="G5" s="45"/>
    </row>
    <row r="6" spans="2:7" s="14" customFormat="1" ht="18" customHeight="1">
      <c r="B6" s="367" t="s">
        <v>50</v>
      </c>
      <c r="C6" s="368"/>
      <c r="D6" s="369"/>
      <c r="E6" s="370" t="s">
        <v>179</v>
      </c>
      <c r="F6" s="371"/>
      <c r="G6" s="372"/>
    </row>
    <row r="7" spans="2:7" s="14" customFormat="1" ht="15" customHeight="1">
      <c r="B7" s="41" t="s">
        <v>51</v>
      </c>
      <c r="C7" s="38" t="s">
        <v>52</v>
      </c>
      <c r="D7" s="38" t="s">
        <v>53</v>
      </c>
      <c r="E7" s="39" t="s">
        <v>54</v>
      </c>
      <c r="F7" s="40" t="s">
        <v>55</v>
      </c>
      <c r="G7" s="46" t="s">
        <v>100</v>
      </c>
    </row>
    <row r="8" spans="2:7" s="15" customFormat="1" ht="15" customHeight="1">
      <c r="B8" s="352" t="s">
        <v>57</v>
      </c>
      <c r="C8" s="355" t="s">
        <v>152</v>
      </c>
      <c r="D8" s="202" t="s">
        <v>292</v>
      </c>
      <c r="E8" s="203">
        <v>320000</v>
      </c>
      <c r="F8" s="204" t="s">
        <v>293</v>
      </c>
      <c r="G8" s="205" t="s">
        <v>294</v>
      </c>
    </row>
    <row r="9" spans="2:7" s="15" customFormat="1" ht="15" customHeight="1">
      <c r="B9" s="353"/>
      <c r="C9" s="356"/>
      <c r="D9" s="206" t="s">
        <v>292</v>
      </c>
      <c r="E9" s="207">
        <v>480000</v>
      </c>
      <c r="F9" s="208" t="s">
        <v>274</v>
      </c>
      <c r="G9" s="209" t="s">
        <v>295</v>
      </c>
    </row>
    <row r="10" spans="2:7" s="15" customFormat="1" ht="15" customHeight="1">
      <c r="B10" s="353"/>
      <c r="C10" s="356"/>
      <c r="D10" s="206" t="s">
        <v>292</v>
      </c>
      <c r="E10" s="207">
        <v>80000</v>
      </c>
      <c r="F10" s="208" t="s">
        <v>275</v>
      </c>
      <c r="G10" s="209" t="s">
        <v>296</v>
      </c>
    </row>
    <row r="11" spans="2:7" s="15" customFormat="1" ht="15" customHeight="1" thickBot="1">
      <c r="B11" s="353"/>
      <c r="C11" s="356"/>
      <c r="D11" s="164"/>
      <c r="E11" s="165"/>
      <c r="F11" s="167"/>
      <c r="G11" s="168"/>
    </row>
    <row r="12" spans="2:7" s="15" customFormat="1" ht="15" customHeight="1" thickTop="1" thickBot="1">
      <c r="B12" s="366"/>
      <c r="C12" s="365"/>
      <c r="D12" s="16" t="s">
        <v>58</v>
      </c>
      <c r="E12" s="17">
        <f>SUM(E8:E11)</f>
        <v>880000</v>
      </c>
      <c r="F12" s="373"/>
      <c r="G12" s="374"/>
    </row>
    <row r="13" spans="2:7" s="15" customFormat="1" ht="15" customHeight="1" thickTop="1">
      <c r="B13" s="359" t="s">
        <v>139</v>
      </c>
      <c r="C13" s="360"/>
      <c r="D13" s="360"/>
      <c r="E13" s="18">
        <f>E12</f>
        <v>880000</v>
      </c>
      <c r="F13" s="19"/>
      <c r="G13" s="20"/>
    </row>
    <row r="14" spans="2:7" ht="8.15" customHeight="1">
      <c r="B14" s="7"/>
      <c r="D14" s="8"/>
      <c r="E14" s="9"/>
      <c r="F14" s="8"/>
      <c r="G14" s="8"/>
    </row>
    <row r="15" spans="2:7" ht="18.75" customHeight="1">
      <c r="B15" s="11" t="s">
        <v>137</v>
      </c>
      <c r="C15" s="12"/>
      <c r="D15" s="13"/>
      <c r="E15" s="36"/>
      <c r="F15" s="37"/>
      <c r="G15" s="47"/>
    </row>
    <row r="16" spans="2:7" s="14" customFormat="1" ht="15" customHeight="1">
      <c r="B16" s="41" t="s">
        <v>51</v>
      </c>
      <c r="C16" s="38" t="s">
        <v>52</v>
      </c>
      <c r="D16" s="38" t="s">
        <v>53</v>
      </c>
      <c r="E16" s="39" t="s">
        <v>54</v>
      </c>
      <c r="F16" s="40" t="s">
        <v>55</v>
      </c>
      <c r="G16" s="46" t="s">
        <v>56</v>
      </c>
    </row>
    <row r="17" spans="2:7" s="15" customFormat="1" ht="15" customHeight="1">
      <c r="B17" s="352" t="s">
        <v>59</v>
      </c>
      <c r="C17" s="355" t="s">
        <v>153</v>
      </c>
      <c r="D17" s="211" t="s">
        <v>297</v>
      </c>
      <c r="E17" s="203">
        <v>1000000</v>
      </c>
      <c r="F17" s="204" t="s">
        <v>299</v>
      </c>
      <c r="G17" s="166"/>
    </row>
    <row r="18" spans="2:7" s="15" customFormat="1" ht="22.5" customHeight="1">
      <c r="B18" s="353"/>
      <c r="C18" s="356"/>
      <c r="D18" s="210" t="s">
        <v>298</v>
      </c>
      <c r="E18" s="207">
        <v>1800000</v>
      </c>
      <c r="F18" s="208" t="s">
        <v>300</v>
      </c>
      <c r="G18" s="209" t="s">
        <v>318</v>
      </c>
    </row>
    <row r="19" spans="2:7" s="15" customFormat="1" ht="15" customHeight="1">
      <c r="B19" s="353"/>
      <c r="C19" s="356"/>
      <c r="D19" s="172"/>
      <c r="E19" s="165"/>
      <c r="F19" s="167"/>
      <c r="G19" s="168"/>
    </row>
    <row r="20" spans="2:7" s="15" customFormat="1" ht="15" customHeight="1" thickBot="1">
      <c r="B20" s="353"/>
      <c r="C20" s="356"/>
      <c r="D20" s="173"/>
      <c r="E20" s="165"/>
      <c r="F20" s="167"/>
      <c r="G20" s="168"/>
    </row>
    <row r="21" spans="2:7" s="15" customFormat="1" ht="15" customHeight="1" thickTop="1">
      <c r="B21" s="353"/>
      <c r="C21" s="365"/>
      <c r="D21" s="62" t="s">
        <v>58</v>
      </c>
      <c r="E21" s="63">
        <f>SUM(E17:E20)</f>
        <v>2800000</v>
      </c>
      <c r="F21" s="363"/>
      <c r="G21" s="364"/>
    </row>
    <row r="22" spans="2:7" s="15" customFormat="1" ht="24" customHeight="1">
      <c r="B22" s="352" t="s">
        <v>60</v>
      </c>
      <c r="C22" s="356" t="s">
        <v>61</v>
      </c>
      <c r="D22" s="212" t="s">
        <v>301</v>
      </c>
      <c r="E22" s="207">
        <v>20000</v>
      </c>
      <c r="F22" s="208" t="s">
        <v>302</v>
      </c>
      <c r="G22" s="209" t="s">
        <v>319</v>
      </c>
    </row>
    <row r="23" spans="2:7" s="15" customFormat="1" ht="15" customHeight="1">
      <c r="B23" s="353"/>
      <c r="C23" s="356"/>
      <c r="D23" s="174"/>
      <c r="E23" s="175"/>
      <c r="F23" s="169"/>
      <c r="G23" s="170"/>
    </row>
    <row r="24" spans="2:7" s="15" customFormat="1" ht="15" customHeight="1" thickBot="1">
      <c r="B24" s="353"/>
      <c r="C24" s="356"/>
      <c r="D24" s="174"/>
      <c r="E24" s="165"/>
      <c r="F24" s="167"/>
      <c r="G24" s="168"/>
    </row>
    <row r="25" spans="2:7" s="15" customFormat="1" ht="15" customHeight="1" thickTop="1">
      <c r="B25" s="366"/>
      <c r="C25" s="365"/>
      <c r="D25" s="62" t="s">
        <v>58</v>
      </c>
      <c r="E25" s="63">
        <f>SUM(E22:E24)</f>
        <v>20000</v>
      </c>
      <c r="F25" s="363"/>
      <c r="G25" s="364"/>
    </row>
    <row r="26" spans="2:7" s="15" customFormat="1" ht="24" customHeight="1">
      <c r="B26" s="352" t="s">
        <v>62</v>
      </c>
      <c r="C26" s="355" t="s">
        <v>154</v>
      </c>
      <c r="D26" s="211" t="s">
        <v>303</v>
      </c>
      <c r="E26" s="203">
        <v>160000</v>
      </c>
      <c r="F26" s="204" t="s">
        <v>305</v>
      </c>
      <c r="G26" s="205" t="s">
        <v>307</v>
      </c>
    </row>
    <row r="27" spans="2:7" s="15" customFormat="1" ht="24" customHeight="1">
      <c r="B27" s="353"/>
      <c r="C27" s="356"/>
      <c r="D27" s="210" t="s">
        <v>304</v>
      </c>
      <c r="E27" s="207">
        <v>140000</v>
      </c>
      <c r="F27" s="208" t="s">
        <v>306</v>
      </c>
      <c r="G27" s="168"/>
    </row>
    <row r="28" spans="2:7" s="15" customFormat="1" ht="15" customHeight="1">
      <c r="B28" s="353"/>
      <c r="C28" s="356"/>
      <c r="D28" s="172"/>
      <c r="E28" s="165"/>
      <c r="F28" s="167"/>
      <c r="G28" s="168"/>
    </row>
    <row r="29" spans="2:7" s="15" customFormat="1" ht="15" customHeight="1" thickBot="1">
      <c r="B29" s="353"/>
      <c r="C29" s="356"/>
      <c r="D29" s="173"/>
      <c r="E29" s="165"/>
      <c r="F29" s="167"/>
      <c r="G29" s="168"/>
    </row>
    <row r="30" spans="2:7" s="15" customFormat="1" ht="15" customHeight="1" thickTop="1" thickBot="1">
      <c r="B30" s="353"/>
      <c r="C30" s="356"/>
      <c r="D30" s="64" t="s">
        <v>58</v>
      </c>
      <c r="E30" s="65">
        <f>SUM(E26:E29)</f>
        <v>300000</v>
      </c>
      <c r="F30" s="357"/>
      <c r="G30" s="358"/>
    </row>
    <row r="31" spans="2:7" s="15" customFormat="1" ht="15" customHeight="1" thickTop="1">
      <c r="B31" s="359" t="s">
        <v>140</v>
      </c>
      <c r="C31" s="360"/>
      <c r="D31" s="360"/>
      <c r="E31" s="18">
        <f>E21+E25+E30</f>
        <v>3120000</v>
      </c>
      <c r="F31" s="33" t="s">
        <v>99</v>
      </c>
      <c r="G31" s="20"/>
    </row>
    <row r="32" spans="2:7" ht="8.15" customHeight="1">
      <c r="B32" s="7"/>
      <c r="D32" s="8"/>
      <c r="E32" s="9"/>
      <c r="F32" s="8"/>
      <c r="G32" s="8"/>
    </row>
    <row r="33" spans="2:7" ht="18.75" customHeight="1">
      <c r="B33" s="11" t="s">
        <v>138</v>
      </c>
      <c r="C33" s="12"/>
      <c r="D33" s="13"/>
      <c r="E33" s="36"/>
      <c r="F33" s="37"/>
      <c r="G33" s="47"/>
    </row>
    <row r="34" spans="2:7" s="14" customFormat="1" ht="15" customHeight="1">
      <c r="B34" s="41" t="s">
        <v>51</v>
      </c>
      <c r="C34" s="38" t="s">
        <v>52</v>
      </c>
      <c r="D34" s="38" t="s">
        <v>53</v>
      </c>
      <c r="E34" s="39" t="s">
        <v>54</v>
      </c>
      <c r="F34" s="40" t="s">
        <v>55</v>
      </c>
      <c r="G34" s="46" t="s">
        <v>56</v>
      </c>
    </row>
    <row r="35" spans="2:7" s="15" customFormat="1" ht="15" customHeight="1">
      <c r="B35" s="352" t="s">
        <v>63</v>
      </c>
      <c r="C35" s="355" t="s">
        <v>155</v>
      </c>
      <c r="D35" s="171"/>
      <c r="E35" s="176"/>
      <c r="F35" s="179"/>
      <c r="G35" s="180"/>
    </row>
    <row r="36" spans="2:7" s="15" customFormat="1" ht="15" customHeight="1">
      <c r="B36" s="353"/>
      <c r="C36" s="356"/>
      <c r="D36" s="172"/>
      <c r="E36" s="177"/>
      <c r="F36" s="181"/>
      <c r="G36" s="182"/>
    </row>
    <row r="37" spans="2:7" s="15" customFormat="1" ht="15" customHeight="1">
      <c r="B37" s="353"/>
      <c r="C37" s="356"/>
      <c r="D37" s="172"/>
      <c r="E37" s="177"/>
      <c r="F37" s="181"/>
      <c r="G37" s="182"/>
    </row>
    <row r="38" spans="2:7" s="15" customFormat="1" ht="15" customHeight="1" thickBot="1">
      <c r="B38" s="353"/>
      <c r="C38" s="356"/>
      <c r="D38" s="173"/>
      <c r="E38" s="177"/>
      <c r="F38" s="181"/>
      <c r="G38" s="182"/>
    </row>
    <row r="39" spans="2:7" s="15" customFormat="1" ht="15" customHeight="1" thickTop="1">
      <c r="B39" s="353"/>
      <c r="C39" s="356"/>
      <c r="D39" s="64" t="s">
        <v>58</v>
      </c>
      <c r="E39" s="65">
        <f>SUM(E35:E38)</f>
        <v>0</v>
      </c>
      <c r="F39" s="363"/>
      <c r="G39" s="364"/>
    </row>
    <row r="40" spans="2:7" s="15" customFormat="1" ht="15" customHeight="1">
      <c r="B40" s="352" t="s">
        <v>64</v>
      </c>
      <c r="C40" s="355" t="s">
        <v>154</v>
      </c>
      <c r="D40" s="171"/>
      <c r="E40" s="176"/>
      <c r="F40" s="179"/>
      <c r="G40" s="183"/>
    </row>
    <row r="41" spans="2:7" s="15" customFormat="1" ht="15" customHeight="1">
      <c r="B41" s="353"/>
      <c r="C41" s="356"/>
      <c r="D41" s="172"/>
      <c r="E41" s="178"/>
      <c r="F41" s="184"/>
      <c r="G41" s="185"/>
    </row>
    <row r="42" spans="2:7" s="15" customFormat="1" ht="15" customHeight="1">
      <c r="B42" s="353"/>
      <c r="C42" s="356"/>
      <c r="D42" s="172"/>
      <c r="E42" s="178"/>
      <c r="F42" s="184"/>
      <c r="G42" s="186"/>
    </row>
    <row r="43" spans="2:7" s="15" customFormat="1" ht="15" customHeight="1" thickBot="1">
      <c r="B43" s="353"/>
      <c r="C43" s="356"/>
      <c r="D43" s="173"/>
      <c r="E43" s="178"/>
      <c r="F43" s="184"/>
      <c r="G43" s="186"/>
    </row>
    <row r="44" spans="2:7" s="15" customFormat="1" ht="15" customHeight="1" thickTop="1" thickBot="1">
      <c r="B44" s="354"/>
      <c r="C44" s="356"/>
      <c r="D44" s="62" t="s">
        <v>58</v>
      </c>
      <c r="E44" s="63">
        <f>SUM(E40:E43)</f>
        <v>0</v>
      </c>
      <c r="F44" s="357"/>
      <c r="G44" s="358"/>
    </row>
    <row r="45" spans="2:7" s="15" customFormat="1" ht="15" customHeight="1" thickTop="1">
      <c r="B45" s="359" t="s">
        <v>141</v>
      </c>
      <c r="C45" s="360"/>
      <c r="D45" s="360"/>
      <c r="E45" s="18">
        <f>E44+E39</f>
        <v>0</v>
      </c>
      <c r="F45" s="33" t="s">
        <v>99</v>
      </c>
      <c r="G45" s="20"/>
    </row>
    <row r="46" spans="2:7" ht="8.15" customHeight="1" thickBot="1">
      <c r="B46" s="7"/>
      <c r="D46" s="8"/>
      <c r="E46" s="9"/>
      <c r="F46" s="8"/>
      <c r="G46" s="8"/>
    </row>
    <row r="47" spans="2:7" s="15" customFormat="1" ht="21.65" customHeight="1">
      <c r="B47" s="361" t="s">
        <v>182</v>
      </c>
      <c r="C47" s="362"/>
      <c r="D47" s="362"/>
      <c r="E47" s="48">
        <f>E13+E31+E45</f>
        <v>4000000</v>
      </c>
      <c r="F47" s="49"/>
      <c r="G47" s="50" t="s">
        <v>102</v>
      </c>
    </row>
    <row r="48" spans="2:7" ht="16" customHeight="1">
      <c r="B48" s="21" t="s">
        <v>65</v>
      </c>
      <c r="C48" s="22"/>
      <c r="D48" s="22"/>
      <c r="E48" s="23"/>
      <c r="F48" s="24"/>
      <c r="G48" s="43">
        <f>'様式１ 支給申請書（記入例）'!F41</f>
        <v>0.5</v>
      </c>
    </row>
    <row r="49" spans="2:10" ht="22" customHeight="1">
      <c r="B49" s="21" t="s">
        <v>66</v>
      </c>
      <c r="C49" s="25"/>
      <c r="D49" s="25"/>
      <c r="E49" s="26"/>
      <c r="F49" s="27"/>
      <c r="G49" s="51" t="s">
        <v>180</v>
      </c>
    </row>
    <row r="50" spans="2:10" ht="16" customHeight="1" thickBot="1">
      <c r="B50" s="21" t="s">
        <v>181</v>
      </c>
      <c r="C50" s="25"/>
      <c r="D50" s="25"/>
      <c r="E50" s="28"/>
      <c r="F50" s="29"/>
      <c r="G50" s="44">
        <f>IFERROR(IF(ROUNDDOWN(E47*G48,-3)&gt;2000000,2000000,ROUNDDOWN(E47*G48,-3)),"")</f>
        <v>2000000</v>
      </c>
      <c r="I50" s="30"/>
      <c r="J50" s="30"/>
    </row>
    <row r="51" spans="2:10" ht="16" customHeight="1">
      <c r="B51" s="21"/>
      <c r="C51" s="25"/>
      <c r="D51" s="25"/>
      <c r="E51" s="28"/>
      <c r="F51" s="31"/>
    </row>
    <row r="52" spans="2:10" ht="16" customHeight="1">
      <c r="B52" s="21"/>
      <c r="C52" s="25"/>
      <c r="D52" s="25"/>
      <c r="E52" s="28"/>
      <c r="F52" s="31"/>
    </row>
    <row r="53" spans="2:10" ht="15" customHeight="1">
      <c r="B53" s="21"/>
      <c r="C53" s="25"/>
      <c r="D53" s="25"/>
      <c r="E53" s="28"/>
      <c r="F53" s="31"/>
    </row>
    <row r="54" spans="2:10" ht="15" customHeight="1">
      <c r="B54" s="22"/>
      <c r="C54" s="25"/>
      <c r="D54" s="25"/>
      <c r="E54" s="28"/>
      <c r="F54" s="31"/>
    </row>
    <row r="55" spans="2:10" ht="15" customHeight="1">
      <c r="B55" s="22"/>
      <c r="C55" s="25"/>
      <c r="D55" s="25"/>
      <c r="E55" s="28"/>
      <c r="F55" s="31"/>
    </row>
    <row r="56" spans="2:10" ht="15" customHeight="1">
      <c r="B56" s="22"/>
      <c r="C56" s="25"/>
      <c r="D56" s="25"/>
      <c r="E56" s="28"/>
      <c r="F56" s="31"/>
    </row>
    <row r="57" spans="2:10" ht="15" customHeight="1">
      <c r="B57" s="22"/>
      <c r="C57" s="25"/>
      <c r="D57" s="25"/>
      <c r="E57" s="28"/>
      <c r="F57" s="31"/>
    </row>
    <row r="58" spans="2:10" ht="15" customHeight="1">
      <c r="B58" s="22"/>
      <c r="C58" s="25"/>
      <c r="D58" s="25"/>
      <c r="E58" s="28"/>
      <c r="F58" s="31"/>
    </row>
    <row r="59" spans="2:10" ht="15" customHeight="1">
      <c r="B59" s="22"/>
    </row>
  </sheetData>
  <sheetProtection formatRows="0" selectLockedCells="1"/>
  <mergeCells count="24">
    <mergeCell ref="B13:D13"/>
    <mergeCell ref="B6:D6"/>
    <mergeCell ref="E6:G6"/>
    <mergeCell ref="B8:B12"/>
    <mergeCell ref="C8:C12"/>
    <mergeCell ref="F12:G12"/>
    <mergeCell ref="B17:B21"/>
    <mergeCell ref="C17:C21"/>
    <mergeCell ref="F21:G21"/>
    <mergeCell ref="B22:B25"/>
    <mergeCell ref="C22:C25"/>
    <mergeCell ref="F25:G25"/>
    <mergeCell ref="B26:B30"/>
    <mergeCell ref="C26:C30"/>
    <mergeCell ref="F30:G30"/>
    <mergeCell ref="B31:D31"/>
    <mergeCell ref="B35:B39"/>
    <mergeCell ref="C35:C39"/>
    <mergeCell ref="F39:G39"/>
    <mergeCell ref="B40:B44"/>
    <mergeCell ref="C40:C44"/>
    <mergeCell ref="F44:G44"/>
    <mergeCell ref="B45:D45"/>
    <mergeCell ref="B47:D47"/>
  </mergeCells>
  <phoneticPr fontId="4"/>
  <conditionalFormatting sqref="B6:G13 B16:G31">
    <cfRule type="expression" dxfId="11" priority="9">
      <formula>$G$4="Ｃ"</formula>
    </cfRule>
  </conditionalFormatting>
  <conditionalFormatting sqref="B6:G13 B34:G45">
    <cfRule type="expression" dxfId="10" priority="8">
      <formula>$G$4="Ｂ"</formula>
    </cfRule>
  </conditionalFormatting>
  <conditionalFormatting sqref="B6:G13">
    <cfRule type="expression" dxfId="9" priority="12">
      <formula>$G$4="Ｂ＋Ｃ"</formula>
    </cfRule>
  </conditionalFormatting>
  <conditionalFormatting sqref="B16:G31">
    <cfRule type="expression" dxfId="8" priority="11">
      <formula>$G$4="Ａ＋Ｃ"</formula>
    </cfRule>
  </conditionalFormatting>
  <conditionalFormatting sqref="B16:G32 B34:G45">
    <cfRule type="expression" dxfId="7" priority="7">
      <formula>$G$4="Ａ"</formula>
    </cfRule>
  </conditionalFormatting>
  <conditionalFormatting sqref="B34:G45">
    <cfRule type="expression" dxfId="6" priority="10">
      <formula>$G$4="Ａ＋Ｂ"</formula>
    </cfRule>
  </conditionalFormatting>
  <conditionalFormatting sqref="C40:C44">
    <cfRule type="expression" dxfId="5" priority="5">
      <formula>$G$4="Ｃ"</formula>
    </cfRule>
    <cfRule type="expression" dxfId="4" priority="6">
      <formula>$G$4="Ａ＋Ｃ"</formula>
    </cfRule>
  </conditionalFormatting>
  <conditionalFormatting sqref="D40:D43">
    <cfRule type="expression" dxfId="3" priority="3">
      <formula>$G$4="Ｃ"</formula>
    </cfRule>
    <cfRule type="expression" dxfId="2" priority="4">
      <formula>$G$4="Ａ＋Ｃ"</formula>
    </cfRule>
  </conditionalFormatting>
  <conditionalFormatting sqref="D8:G11 D17:G20 D22:G24 D26:G29 D35:G38 D40:G43">
    <cfRule type="containsBlanks" dxfId="1" priority="1">
      <formula>LEN(TRIM(D8))=0</formula>
    </cfRule>
    <cfRule type="containsBlanks" priority="2">
      <formula>LEN(TRIM(D8))=0</formula>
    </cfRule>
    <cfRule type="containsBlanks" dxfId="0" priority="13">
      <formula>LEN(TRIM(D8))=0</formula>
    </cfRule>
  </conditionalFormatting>
  <dataValidations count="5">
    <dataValidation type="list" allowBlank="1" showInputMessage="1" showErrorMessage="1" sqref="D8:D11" xr:uid="{1B03E4C0-52D5-44C3-88FF-ADFCB7BE20B2}">
      <formula1>"コンサルティング費"</formula1>
    </dataValidation>
    <dataValidation type="list" allowBlank="1" showInputMessage="1" showErrorMessage="1" sqref="D17:D20" xr:uid="{4D0C652D-BFEB-46CF-9840-3BDD8FA7C6B8}">
      <formula1>"初期費用,サービス利用料"</formula1>
    </dataValidation>
    <dataValidation type="list" allowBlank="1" showInputMessage="1" showErrorMessage="1" sqref="D22:D24" xr:uid="{FE2221BA-DD67-498C-9EDF-9D80F454B524}">
      <formula1>"賃借料,購入費"</formula1>
    </dataValidation>
    <dataValidation type="list" allowBlank="1" showInputMessage="1" showErrorMessage="1" sqref="D26:D29 D40:D43" xr:uid="{FD257067-8E58-4F97-B7C2-7792222A1421}">
      <formula1>"委託費,外注費"</formula1>
    </dataValidation>
    <dataValidation type="list" allowBlank="1" showInputMessage="1" showErrorMessage="1" sqref="D35:D38" xr:uid="{A6240C84-40F2-44EB-B44B-B83F64D84220}">
      <formula1>"システム改修費,システム構築費,月額利用料"</formula1>
    </dataValidation>
  </dataValidations>
  <pageMargins left="0.39370078740157483" right="0.39370078740157483" top="0.39370078740157483" bottom="0.39370078740157483" header="0.19685039370078741" footer="0.19685039370078741"/>
  <pageSetup paperSize="9" fitToWidth="0" fitToHeight="0"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リスト</vt:lpstr>
      <vt:lpstr>様式１ 支給申請書（記入例）</vt:lpstr>
      <vt:lpstr>申立書（記入例）</vt:lpstr>
      <vt:lpstr>別紙 事業内容説明（記入例 A）</vt:lpstr>
      <vt:lpstr>別紙 事業内容説明 (記入例 Ｂ)</vt:lpstr>
      <vt:lpstr>別紙 事業内容説明 (記入例 Ｃ)</vt:lpstr>
      <vt:lpstr>別紙 事業内容説明 (記入例 Ａ+Ｂ)</vt:lpstr>
      <vt:lpstr>別紙 事業内容説明 (記入例 Ａ＋Ｃ)</vt:lpstr>
      <vt:lpstr>別添　経費内訳（記入例）</vt:lpstr>
      <vt:lpstr>管理用（リスト）</vt:lpstr>
      <vt:lpstr>_2021年度</vt:lpstr>
      <vt:lpstr>_2022年度</vt:lpstr>
      <vt:lpstr>_2023年度</vt:lpstr>
      <vt:lpstr>_2024年度</vt:lpstr>
      <vt:lpstr>_2025年度</vt:lpstr>
      <vt:lpstr>'別紙 事業内容説明 (記入例 Ａ+Ｂ)'!_Hlk185008801</vt:lpstr>
      <vt:lpstr>'別紙 事業内容説明 (記入例 Ａ＋Ｃ)'!_Hlk185008801</vt:lpstr>
      <vt:lpstr>'別紙 事業内容説明 (記入例 Ｂ)'!_Hlk185008801</vt:lpstr>
      <vt:lpstr>'別紙 事業内容説明 (記入例 Ｃ)'!_Hlk185008801</vt:lpstr>
      <vt:lpstr>'別紙 事業内容説明（記入例 A）'!_Hlk185008801</vt:lpstr>
      <vt:lpstr>'申立書（記入例）'!Print_Area</vt:lpstr>
      <vt:lpstr>'別紙 事業内容説明 (記入例 Ａ+Ｂ)'!Print_Area</vt:lpstr>
      <vt:lpstr>'別紙 事業内容説明 (記入例 Ａ＋Ｃ)'!Print_Area</vt:lpstr>
      <vt:lpstr>'別紙 事業内容説明 (記入例 Ｂ)'!Print_Area</vt:lpstr>
      <vt:lpstr>'別紙 事業内容説明 (記入例 Ｃ)'!Print_Area</vt:lpstr>
      <vt:lpstr>'別紙 事業内容説明（記入例 A）'!Print_Area</vt:lpstr>
      <vt:lpstr>'別添　経費内訳（記入例）'!Print_Area</vt:lpstr>
      <vt:lpstr>'様式１ 支給申請書（記入例）'!Print_Area</vt:lpstr>
      <vt:lpstr>'別添　経費内訳（記入例）'!Print_Titles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澤田　和樹</dc:creator>
  <cp:lastModifiedBy>野田　珠羽</cp:lastModifiedBy>
  <cp:lastPrinted>2026-03-05T06:45:29Z</cp:lastPrinted>
  <dcterms:created xsi:type="dcterms:W3CDTF">2015-06-05T18:19:34Z</dcterms:created>
  <dcterms:modified xsi:type="dcterms:W3CDTF">2026-03-05T11:48:16Z</dcterms:modified>
</cp:coreProperties>
</file>